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tubanjski\Desktop\Baza\Ustrojstvo\Sjednice (pozivi, zapisnici)\2025. godina\17. sjednica Upravnog vijeća\"/>
    </mc:Choice>
  </mc:AlternateContent>
  <xr:revisionPtr revIDLastSave="0" documentId="13_ncr:1_{079798DF-D639-4347-A940-B8679EB245E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financiranja-ekonomska'!$A$1:$F$15</definedName>
    <definedName name="_xlnm.Print_Area" localSheetId="5">' Račun financiranja-izvori'!$A$1:$D$11</definedName>
    <definedName name="_xlnm.Print_Area" localSheetId="1">' Račun prihoda i rashoda-ekonom'!$A$1:$F$28</definedName>
    <definedName name="_xlnm.Print_Area" localSheetId="2">' Račun prihoda i rashoda-izvori'!$A$1:$D$25</definedName>
    <definedName name="_xlnm.Print_Area" localSheetId="3">' Račun rashoda-funkcija'!$A$1:$D$10</definedName>
    <definedName name="_xlnm.Print_Area" localSheetId="6">'POSEBNI DIO'!$A$1:$E$34</definedName>
    <definedName name="_xlnm.Print_Area" localSheetId="0">SAŽETAK!$A$1:$H$32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C6" i="9" s="1"/>
  <c r="G23" i="1"/>
  <c r="H23" i="1"/>
  <c r="H26" i="1" s="1"/>
  <c r="G26" i="1"/>
  <c r="D10" i="7"/>
  <c r="H11" i="1"/>
  <c r="F14" i="3"/>
  <c r="F12" i="3"/>
  <c r="C6" i="7"/>
  <c r="D32" i="7"/>
  <c r="C32" i="7"/>
  <c r="E33" i="7"/>
  <c r="E32" i="7" s="1"/>
  <c r="E34" i="7"/>
  <c r="E31" i="7"/>
  <c r="E30" i="7"/>
  <c r="E29" i="7"/>
  <c r="D28" i="7"/>
  <c r="C28" i="7"/>
  <c r="D27" i="7" l="1"/>
  <c r="D26" i="7" s="1"/>
  <c r="C27" i="7"/>
  <c r="C26" i="7" s="1"/>
  <c r="E28" i="7"/>
  <c r="E27" i="7" s="1"/>
  <c r="E26" i="7" s="1"/>
  <c r="E25" i="7"/>
  <c r="E24" i="7" s="1"/>
  <c r="D24" i="7"/>
  <c r="C24" i="7"/>
  <c r="E23" i="7"/>
  <c r="E22" i="7" s="1"/>
  <c r="D22" i="7"/>
  <c r="D21" i="7" s="1"/>
  <c r="C22" i="7"/>
  <c r="C21" i="7" s="1"/>
  <c r="D19" i="7"/>
  <c r="D18" i="7" s="1"/>
  <c r="C19" i="7"/>
  <c r="C18" i="7" s="1"/>
  <c r="D16" i="7"/>
  <c r="D12" i="7"/>
  <c r="C12" i="7"/>
  <c r="C16" i="7"/>
  <c r="E20" i="7"/>
  <c r="E19" i="7" s="1"/>
  <c r="E18" i="7" s="1"/>
  <c r="E15" i="7"/>
  <c r="C8" i="10"/>
  <c r="D10" i="10"/>
  <c r="D8" i="10" s="1"/>
  <c r="B8" i="10"/>
  <c r="B7" i="10" s="1"/>
  <c r="B6" i="10" s="1"/>
  <c r="C9" i="9"/>
  <c r="D9" i="9"/>
  <c r="C22" i="9"/>
  <c r="C20" i="9"/>
  <c r="D20" i="9"/>
  <c r="C18" i="9"/>
  <c r="D18" i="9"/>
  <c r="C16" i="9"/>
  <c r="C15" i="9"/>
  <c r="D14" i="9"/>
  <c r="D13" i="9" s="1"/>
  <c r="D6" i="9" s="1"/>
  <c r="D17" i="9"/>
  <c r="D16" i="9" s="1"/>
  <c r="D19" i="9"/>
  <c r="D21" i="9"/>
  <c r="D23" i="9"/>
  <c r="D22" i="9" s="1"/>
  <c r="B22" i="9"/>
  <c r="B20" i="9"/>
  <c r="B18" i="9"/>
  <c r="B16" i="9"/>
  <c r="B15" i="9" s="1"/>
  <c r="B13" i="9"/>
  <c r="B11" i="9"/>
  <c r="B9" i="9"/>
  <c r="B7" i="9"/>
  <c r="B6" i="9"/>
  <c r="D15" i="9" l="1"/>
  <c r="E21" i="7"/>
  <c r="D11" i="7"/>
  <c r="D9" i="7" s="1"/>
  <c r="C11" i="7"/>
  <c r="C10" i="7" s="1"/>
  <c r="C9" i="7" s="1"/>
  <c r="E26" i="3"/>
  <c r="D26" i="3"/>
  <c r="E21" i="3"/>
  <c r="D21" i="3"/>
  <c r="F25" i="3"/>
  <c r="E11" i="3"/>
  <c r="D11" i="3"/>
  <c r="F15" i="3"/>
  <c r="D9" i="10" l="1"/>
  <c r="D8" i="9"/>
  <c r="F22" i="3"/>
  <c r="F23" i="3"/>
  <c r="F24" i="3"/>
  <c r="F27" i="3"/>
  <c r="F28" i="3"/>
  <c r="F26" i="3" s="1"/>
  <c r="F13" i="3"/>
  <c r="F11" i="3" s="1"/>
  <c r="F21" i="3" l="1"/>
  <c r="H22" i="1"/>
  <c r="H24" i="1"/>
  <c r="H21" i="1"/>
  <c r="H12" i="1"/>
  <c r="H13" i="1"/>
  <c r="E13" i="7"/>
  <c r="E14" i="7"/>
  <c r="E17" i="7"/>
  <c r="E16" i="7" s="1"/>
  <c r="E12" i="7" l="1"/>
  <c r="E11" i="7" s="1"/>
  <c r="E10" i="7" s="1"/>
  <c r="E9" i="7" s="1"/>
  <c r="C7" i="10"/>
  <c r="D7" i="10" s="1"/>
  <c r="C7" i="9"/>
  <c r="D10" i="3"/>
  <c r="F23" i="1"/>
  <c r="F26" i="1" s="1"/>
  <c r="C11" i="9" l="1"/>
  <c r="D11" i="9" s="1"/>
  <c r="D12" i="9"/>
  <c r="C6" i="10"/>
  <c r="D6" i="10" s="1"/>
  <c r="D7" i="9"/>
  <c r="E10" i="3"/>
  <c r="F10" i="3" s="1"/>
  <c r="D8" i="7"/>
  <c r="D7" i="7" s="1"/>
  <c r="D6" i="7" s="1"/>
  <c r="C8" i="7"/>
  <c r="C7" i="7" s="1"/>
  <c r="D20" i="3"/>
  <c r="E20" i="3"/>
  <c r="F20" i="3" l="1"/>
  <c r="F14" i="1"/>
  <c r="G14" i="1"/>
  <c r="H14" i="1" s="1"/>
  <c r="F11" i="1"/>
  <c r="G11" i="1"/>
  <c r="E8" i="7" l="1"/>
  <c r="F15" i="1"/>
  <c r="F27" i="1" s="1"/>
  <c r="G15" i="1"/>
  <c r="G27" i="1" s="1"/>
  <c r="E7" i="7" l="1"/>
  <c r="E6" i="7" s="1"/>
  <c r="H15" i="1"/>
  <c r="H27" i="1" s="1"/>
</calcChain>
</file>

<file path=xl/sharedStrings.xml><?xml version="1.0" encoding="utf-8"?>
<sst xmlns="http://schemas.openxmlformats.org/spreadsheetml/2006/main" count="164" uniqueCount="88">
  <si>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</si>
  <si>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</si>
  <si>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</si>
  <si>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</si>
  <si>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</si>
  <si>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</si>
  <si>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</si>
  <si>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</si>
  <si>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</si>
  <si>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</si>
  <si>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</si>
  <si>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</si>
  <si>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</si>
  <si>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</si>
  <si>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</si>
  <si>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</si>
  <si>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</si>
  <si>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</si>
  <si>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</si>
  <si>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</si>
  <si>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</si>
  <si>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</si>
  <si>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</si>
  <si>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</si>
  <si>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</si>
  <si>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</si>
  <si>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</si>
  <si>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</si>
  <si>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</si>
  <si>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</si>
  <si>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</si>
  <si>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</si>
  <si>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</si>
  <si>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</si>
  <si>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</si>
  <si>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</si>
  <si>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</si>
  <si>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</si>
  <si>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</si>
  <si>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</si>
  <si>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</si>
  <si>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</si>
  <si>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</si>
  <si>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</si>
  <si>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</si>
  <si>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</si>
  <si>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</si>
  <si>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</si>
  <si>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</si>
  <si>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rashodi</t>
  </si>
  <si>
    <t>Rashodi za nabavu proizvedene dugotrajne imovine</t>
  </si>
  <si>
    <t>10 Socijalna zaštita</t>
  </si>
  <si>
    <t>Tržište rada i radni uvjeti</t>
  </si>
  <si>
    <t>Aktivna politika tržišta rada</t>
  </si>
  <si>
    <t>Administracija i upravljanje</t>
  </si>
  <si>
    <t>Rashodi za nefinancijske imovine</t>
  </si>
  <si>
    <t>Prihodi od upravnih i administrativnih pristojbi, pristojbi po posebnim propisima i naknada</t>
  </si>
  <si>
    <t>POVEĆANJE/SMANJENJE</t>
  </si>
  <si>
    <t>Razdjel 086</t>
  </si>
  <si>
    <t>Ministarstvo rada,mirovinskog sustava,obitelji i socijalne politike</t>
  </si>
  <si>
    <t>IZMJENE I DOPUNE FINANCIJSKOG PLANA CENTRA ZA PROFESIONALNU REHABILITACIJU OSIJEK
ZA 2025. GODINU</t>
  </si>
  <si>
    <t>PLAN 
ZA 2025.</t>
  </si>
  <si>
    <t>Centar za profesionalnu rehabilitaciju Osijek</t>
  </si>
  <si>
    <t>08655/33634</t>
  </si>
  <si>
    <t>A921001</t>
  </si>
  <si>
    <t>Pomoći iz inozemstva i od subjekata unutar općeg proračuna</t>
  </si>
  <si>
    <t>Prihodi od prodaje proizvoda i robe te pruženih usluga i prihoda od donacija</t>
  </si>
  <si>
    <t xml:space="preserve"> NOVI PLAN ZA 2025.</t>
  </si>
  <si>
    <t>Naknade građanima i kućanstvima na temelju osiguranja i druge naknade</t>
  </si>
  <si>
    <t xml:space="preserve">UKUPNO PRIHODI 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</si>
  <si>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</si>
  <si>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</si>
  <si>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</si>
  <si>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</si>
  <si>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</si>
  <si>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</si>
  <si>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01 Opće javne usluge</t>
  </si>
  <si>
    <t>1012 Invaliditet</t>
  </si>
  <si>
    <t>1040 Obitelj i djeca</t>
  </si>
  <si>
    <t>Obitelj i djeca</t>
  </si>
  <si>
    <t>Opći prihodi i primici</t>
  </si>
  <si>
    <t>Ostale pomoći</t>
  </si>
  <si>
    <t>Donacije</t>
  </si>
  <si>
    <t>Invaliditet</t>
  </si>
  <si>
    <t>Ostali prihodi za posebne nemjene</t>
  </si>
  <si>
    <t>KLASA: 400-01/25-01/04</t>
  </si>
  <si>
    <t>URBROJ: 2158-88-02-25-08</t>
  </si>
  <si>
    <t>Osijek, 11. studenoga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</si>
</sst>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quotePrefix="1" applyFont="1" applyAlignment="1">
      <alignment horizontal="left" wrapText="1"/>
    </xf>
    <xf numFmtId="0" fontId="3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3" fillId="3" borderId="2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" fontId="3" fillId="3" borderId="3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4" fontId="7" fillId="0" borderId="3" xfId="0" applyNumberFormat="1" applyFont="1" applyBorder="1" applyAlignment="1">
      <alignment horizontal="right"/>
    </xf>
    <xf numFmtId="4" fontId="1" fillId="2" borderId="3" xfId="0" applyNumberFormat="1" applyFont="1" applyFill="1" applyBorder="1"/>
    <xf numFmtId="0" fontId="2" fillId="2" borderId="3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4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0" borderId="3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1" fillId="5" borderId="4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4" fontId="4" fillId="4" borderId="4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horizontal="left" wrapText="1"/>
    </xf>
    <xf numFmtId="0" fontId="1" fillId="0" borderId="2" xfId="0" quotePrefix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E31" sqref="E31"/>
    </sheetView>
  </sheetViews>
  <sheetFormatPr defaultRowHeight="15.75" x14ac:dyDescent="0.25"/>
  <cols>
    <col min="1" max="4" width="9.140625" style="8"/>
    <col min="5" max="5" width="25.28515625" style="8" customWidth="1"/>
    <col min="6" max="6" width="19.42578125" style="8" customWidth="1"/>
    <col min="7" max="7" width="30.85546875" style="8" customWidth="1"/>
    <col min="8" max="8" width="19.42578125" style="8" customWidth="1"/>
    <col min="9" max="10" width="25.28515625" style="8" customWidth="1"/>
    <col min="11" max="16384" width="9.140625" style="8"/>
  </cols>
  <sheetData>
    <row r="1" spans="1:10" ht="42" customHeight="1" x14ac:dyDescent="0.25">
      <c r="A1" s="87" t="s">
        <v>60</v>
      </c>
      <c r="B1" s="87"/>
      <c r="C1" s="87"/>
      <c r="D1" s="87"/>
      <c r="E1" s="87"/>
      <c r="F1" s="87"/>
      <c r="G1" s="87"/>
      <c r="H1" s="87"/>
      <c r="I1" s="6"/>
      <c r="J1" s="6"/>
    </row>
    <row r="2" spans="1:10" ht="18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customHeight="1" x14ac:dyDescent="0.25">
      <c r="A3" s="87" t="s">
        <v>16</v>
      </c>
      <c r="B3" s="87"/>
      <c r="C3" s="87"/>
      <c r="D3" s="87"/>
      <c r="E3" s="87"/>
      <c r="F3" s="87"/>
      <c r="G3" s="87"/>
      <c r="H3" s="87"/>
      <c r="I3" s="5"/>
      <c r="J3" s="5"/>
    </row>
    <row r="4" spans="1:10" x14ac:dyDescent="0.25">
      <c r="A4" s="7"/>
      <c r="B4" s="7"/>
      <c r="C4" s="7"/>
      <c r="D4" s="7"/>
      <c r="E4" s="7"/>
      <c r="F4" s="7"/>
      <c r="G4" s="7"/>
      <c r="H4" s="7"/>
      <c r="I4" s="5"/>
      <c r="J4" s="5"/>
    </row>
    <row r="5" spans="1:10" ht="18" customHeight="1" x14ac:dyDescent="0.25">
      <c r="A5" s="87" t="s">
        <v>30</v>
      </c>
      <c r="B5" s="87"/>
      <c r="C5" s="87"/>
      <c r="D5" s="87"/>
      <c r="E5" s="87"/>
      <c r="F5" s="87"/>
      <c r="G5" s="87"/>
      <c r="H5" s="87"/>
      <c r="I5" s="4"/>
      <c r="J5" s="4"/>
    </row>
    <row r="6" spans="1:10" x14ac:dyDescent="0.25">
      <c r="A6" s="9"/>
      <c r="B6" s="10"/>
      <c r="C6" s="10"/>
      <c r="D6" s="10"/>
      <c r="E6" s="11"/>
      <c r="F6" s="12"/>
      <c r="G6" s="12"/>
      <c r="H6" s="13"/>
    </row>
    <row r="7" spans="1:10" ht="31.5" x14ac:dyDescent="0.25">
      <c r="A7" s="91" t="s">
        <v>11</v>
      </c>
      <c r="B7" s="92"/>
      <c r="C7" s="92"/>
      <c r="D7" s="92"/>
      <c r="E7" s="92"/>
      <c r="F7" s="14" t="s">
        <v>61</v>
      </c>
      <c r="G7" s="14" t="s">
        <v>57</v>
      </c>
      <c r="H7" s="14" t="s">
        <v>67</v>
      </c>
    </row>
    <row r="8" spans="1:10" ht="12" customHeight="1" x14ac:dyDescent="0.25">
      <c r="A8" s="82">
        <v>1</v>
      </c>
      <c r="B8" s="82"/>
      <c r="C8" s="82"/>
      <c r="D8" s="82"/>
      <c r="E8" s="82"/>
      <c r="F8" s="15">
        <v>2</v>
      </c>
      <c r="G8" s="15">
        <v>3</v>
      </c>
      <c r="H8" s="15">
        <v>4</v>
      </c>
    </row>
    <row r="9" spans="1:10" x14ac:dyDescent="0.25">
      <c r="A9" s="88" t="s">
        <v>32</v>
      </c>
      <c r="B9" s="90"/>
      <c r="C9" s="90"/>
      <c r="D9" s="90"/>
      <c r="E9" s="96"/>
      <c r="F9" s="16">
        <v>965200</v>
      </c>
      <c r="G9" s="16">
        <v>10399</v>
      </c>
      <c r="H9" s="16">
        <v>980931</v>
      </c>
    </row>
    <row r="10" spans="1:10" x14ac:dyDescent="0.25">
      <c r="A10" s="95" t="s">
        <v>33</v>
      </c>
      <c r="B10" s="96"/>
      <c r="C10" s="96"/>
      <c r="D10" s="96"/>
      <c r="E10" s="96"/>
      <c r="F10" s="17"/>
      <c r="G10" s="17"/>
      <c r="H10" s="16"/>
    </row>
    <row r="11" spans="1:10" x14ac:dyDescent="0.25">
      <c r="A11" s="93" t="s">
        <v>0</v>
      </c>
      <c r="B11" s="84"/>
      <c r="C11" s="84"/>
      <c r="D11" s="84"/>
      <c r="E11" s="94"/>
      <c r="F11" s="19">
        <f t="shared" ref="F11:H11" si="0">F9+F10</f>
        <v>965200</v>
      </c>
      <c r="G11" s="19">
        <f t="shared" si="0"/>
        <v>10399</v>
      </c>
      <c r="H11" s="19">
        <f t="shared" si="0"/>
        <v>980931</v>
      </c>
    </row>
    <row r="12" spans="1:10" x14ac:dyDescent="0.25">
      <c r="A12" s="97" t="s">
        <v>34</v>
      </c>
      <c r="B12" s="90"/>
      <c r="C12" s="90"/>
      <c r="D12" s="90"/>
      <c r="E12" s="90"/>
      <c r="F12" s="16">
        <v>1286368</v>
      </c>
      <c r="G12" s="16">
        <v>15318</v>
      </c>
      <c r="H12" s="16">
        <f t="shared" ref="H12:H15" si="1">F12+G12</f>
        <v>1301686</v>
      </c>
    </row>
    <row r="13" spans="1:10" x14ac:dyDescent="0.25">
      <c r="A13" s="95" t="s">
        <v>35</v>
      </c>
      <c r="B13" s="96"/>
      <c r="C13" s="96"/>
      <c r="D13" s="96"/>
      <c r="E13" s="96"/>
      <c r="F13" s="16">
        <v>28138</v>
      </c>
      <c r="G13" s="16">
        <v>-328</v>
      </c>
      <c r="H13" s="16">
        <f t="shared" si="1"/>
        <v>27810</v>
      </c>
    </row>
    <row r="14" spans="1:10" x14ac:dyDescent="0.25">
      <c r="A14" s="21" t="s">
        <v>1</v>
      </c>
      <c r="B14" s="18"/>
      <c r="C14" s="18"/>
      <c r="D14" s="18"/>
      <c r="E14" s="18"/>
      <c r="F14" s="19">
        <f t="shared" ref="F14:G14" si="2">F12+F13</f>
        <v>1314506</v>
      </c>
      <c r="G14" s="19">
        <f t="shared" si="2"/>
        <v>14990</v>
      </c>
      <c r="H14" s="20">
        <f t="shared" si="1"/>
        <v>1329496</v>
      </c>
    </row>
    <row r="15" spans="1:10" x14ac:dyDescent="0.25">
      <c r="A15" s="83" t="s">
        <v>2</v>
      </c>
      <c r="B15" s="84"/>
      <c r="C15" s="84"/>
      <c r="D15" s="84"/>
      <c r="E15" s="84"/>
      <c r="F15" s="22">
        <f t="shared" ref="F15:G15" si="3">F11-F14</f>
        <v>-349306</v>
      </c>
      <c r="G15" s="22">
        <f t="shared" si="3"/>
        <v>-4591</v>
      </c>
      <c r="H15" s="20">
        <f t="shared" si="1"/>
        <v>-353897</v>
      </c>
    </row>
    <row r="16" spans="1:10" x14ac:dyDescent="0.25">
      <c r="A16" s="7"/>
      <c r="B16" s="23"/>
      <c r="C16" s="23"/>
      <c r="D16" s="23"/>
      <c r="E16" s="23"/>
      <c r="F16" s="23"/>
      <c r="G16" s="23"/>
      <c r="H16" s="24"/>
      <c r="I16" s="24"/>
      <c r="J16" s="24"/>
    </row>
    <row r="17" spans="1:10" ht="18" customHeight="1" x14ac:dyDescent="0.25">
      <c r="A17" s="87" t="s">
        <v>31</v>
      </c>
      <c r="B17" s="87"/>
      <c r="C17" s="87"/>
      <c r="D17" s="87"/>
      <c r="E17" s="87"/>
      <c r="F17" s="87"/>
      <c r="G17" s="87"/>
      <c r="H17" s="87"/>
      <c r="I17" s="4"/>
      <c r="J17" s="4"/>
    </row>
    <row r="18" spans="1:10" x14ac:dyDescent="0.25">
      <c r="A18" s="7"/>
      <c r="B18" s="23"/>
      <c r="C18" s="23"/>
      <c r="D18" s="23"/>
      <c r="E18" s="23"/>
      <c r="F18" s="24"/>
      <c r="G18" s="24"/>
      <c r="H18" s="24"/>
    </row>
    <row r="19" spans="1:10" ht="31.5" x14ac:dyDescent="0.25">
      <c r="A19" s="91" t="s">
        <v>11</v>
      </c>
      <c r="B19" s="92"/>
      <c r="C19" s="92"/>
      <c r="D19" s="92"/>
      <c r="E19" s="92"/>
      <c r="F19" s="14" t="s">
        <v>61</v>
      </c>
      <c r="G19" s="14" t="s">
        <v>57</v>
      </c>
      <c r="H19" s="14" t="s">
        <v>67</v>
      </c>
    </row>
    <row r="20" spans="1:10" ht="12" customHeight="1" x14ac:dyDescent="0.25">
      <c r="A20" s="82">
        <v>1</v>
      </c>
      <c r="B20" s="82"/>
      <c r="C20" s="82"/>
      <c r="D20" s="82"/>
      <c r="E20" s="82"/>
      <c r="F20" s="15">
        <v>2</v>
      </c>
      <c r="G20" s="15">
        <v>3</v>
      </c>
      <c r="H20" s="15">
        <v>4</v>
      </c>
    </row>
    <row r="21" spans="1:10" ht="15.75" customHeight="1" x14ac:dyDescent="0.25">
      <c r="A21" s="88" t="s">
        <v>36</v>
      </c>
      <c r="B21" s="89"/>
      <c r="C21" s="89"/>
      <c r="D21" s="89"/>
      <c r="E21" s="89"/>
      <c r="F21" s="17"/>
      <c r="G21" s="17"/>
      <c r="H21" s="17">
        <f>F21+G21</f>
        <v>0</v>
      </c>
    </row>
    <row r="22" spans="1:10" x14ac:dyDescent="0.25">
      <c r="A22" s="88" t="s">
        <v>37</v>
      </c>
      <c r="B22" s="90"/>
      <c r="C22" s="90"/>
      <c r="D22" s="90"/>
      <c r="E22" s="90"/>
      <c r="F22" s="17"/>
      <c r="G22" s="17"/>
      <c r="H22" s="17">
        <f t="shared" ref="H22:H24" si="4">F22+G22</f>
        <v>0</v>
      </c>
    </row>
    <row r="23" spans="1:10" x14ac:dyDescent="0.25">
      <c r="A23" s="93" t="s">
        <v>38</v>
      </c>
      <c r="B23" s="84"/>
      <c r="C23" s="84"/>
      <c r="D23" s="84"/>
      <c r="E23" s="94"/>
      <c r="F23" s="25">
        <f t="shared" ref="F23:H23" si="5">F21-F22</f>
        <v>0</v>
      </c>
      <c r="G23" s="25">
        <f t="shared" si="5"/>
        <v>0</v>
      </c>
      <c r="H23" s="25">
        <f t="shared" si="5"/>
        <v>0</v>
      </c>
    </row>
    <row r="24" spans="1:10" x14ac:dyDescent="0.25">
      <c r="A24" s="85" t="s">
        <v>21</v>
      </c>
      <c r="B24" s="86"/>
      <c r="C24" s="86"/>
      <c r="D24" s="86"/>
      <c r="E24" s="86"/>
      <c r="F24" s="26">
        <v>349638</v>
      </c>
      <c r="G24" s="26">
        <v>260462</v>
      </c>
      <c r="H24" s="17">
        <f t="shared" si="4"/>
        <v>610100</v>
      </c>
    </row>
    <row r="25" spans="1:10" x14ac:dyDescent="0.25">
      <c r="A25" s="85" t="s">
        <v>39</v>
      </c>
      <c r="B25" s="86"/>
      <c r="C25" s="86"/>
      <c r="D25" s="86"/>
      <c r="E25" s="86"/>
      <c r="F25" s="26">
        <v>-332</v>
      </c>
      <c r="G25" s="26">
        <v>-255871</v>
      </c>
      <c r="H25" s="17">
        <v>-256203</v>
      </c>
    </row>
    <row r="26" spans="1:10" x14ac:dyDescent="0.25">
      <c r="A26" s="83" t="s">
        <v>3</v>
      </c>
      <c r="B26" s="84"/>
      <c r="C26" s="84"/>
      <c r="D26" s="84"/>
      <c r="E26" s="84"/>
      <c r="F26" s="27">
        <f t="shared" ref="F26:H26" si="6">F23+F24+F25</f>
        <v>349306</v>
      </c>
      <c r="G26" s="27">
        <f t="shared" si="6"/>
        <v>4591</v>
      </c>
      <c r="H26" s="27">
        <f t="shared" si="6"/>
        <v>353897</v>
      </c>
    </row>
    <row r="27" spans="1:10" x14ac:dyDescent="0.25">
      <c r="A27" s="83" t="s">
        <v>4</v>
      </c>
      <c r="B27" s="84"/>
      <c r="C27" s="84"/>
      <c r="D27" s="84"/>
      <c r="E27" s="84"/>
      <c r="F27" s="27">
        <f t="shared" ref="F27:H27" si="7">F15+F26</f>
        <v>0</v>
      </c>
      <c r="G27" s="27">
        <f t="shared" si="7"/>
        <v>0</v>
      </c>
      <c r="H27" s="27">
        <f t="shared" si="7"/>
        <v>0</v>
      </c>
    </row>
    <row r="28" spans="1:10" ht="11.25" customHeight="1" x14ac:dyDescent="0.25">
      <c r="A28" s="1"/>
      <c r="B28" s="2"/>
      <c r="C28" s="2"/>
      <c r="D28" s="2"/>
      <c r="E28" s="2"/>
      <c r="F28" s="3"/>
      <c r="G28" s="3"/>
      <c r="H28" s="3"/>
      <c r="I28" s="3"/>
      <c r="J28" s="3"/>
    </row>
    <row r="29" spans="1:10" ht="15" customHeight="1" x14ac:dyDescent="0.25">
      <c r="A29" s="28"/>
      <c r="B29" s="28"/>
      <c r="C29" s="28"/>
      <c r="D29" s="28"/>
      <c r="E29" s="28"/>
      <c r="F29" s="28"/>
      <c r="G29" s="29"/>
      <c r="H29" s="28"/>
      <c r="I29" s="28"/>
    </row>
    <row r="30" spans="1:10" x14ac:dyDescent="0.25">
      <c r="A30" s="30" t="s">
        <v>85</v>
      </c>
    </row>
    <row r="31" spans="1:10" x14ac:dyDescent="0.25">
      <c r="A31" s="30" t="s">
        <v>86</v>
      </c>
      <c r="B31" s="30"/>
      <c r="C31" s="30"/>
      <c r="D31" s="30"/>
      <c r="E31" s="30"/>
      <c r="F31" s="30"/>
      <c r="G31" s="30"/>
      <c r="H31" s="30"/>
    </row>
    <row r="32" spans="1:10" x14ac:dyDescent="0.25">
      <c r="A32" s="30" t="s">
        <v>87</v>
      </c>
      <c r="B32" s="30"/>
      <c r="C32" s="30"/>
      <c r="D32" s="30"/>
      <c r="E32" s="30"/>
      <c r="F32" s="30"/>
      <c r="G32" s="30"/>
      <c r="H32" s="30"/>
    </row>
    <row r="33" spans="1:8" x14ac:dyDescent="0.25">
      <c r="A33" s="30"/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</sheetData>
  <mergeCells count="21">
    <mergeCell ref="A1:H1"/>
    <mergeCell ref="A3:H3"/>
    <mergeCell ref="A5:H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H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7" workbookViewId="0">
      <selection activeCell="F19" sqref="F19"/>
    </sheetView>
  </sheetViews>
  <sheetFormatPr defaultRowHeight="15" x14ac:dyDescent="0.2"/>
  <cols>
    <col min="1" max="1" width="7.42578125" style="30" bestFit="1" customWidth="1"/>
    <col min="2" max="2" width="8.42578125" style="30" bestFit="1" customWidth="1"/>
    <col min="3" max="3" width="47.140625" style="30" customWidth="1"/>
    <col min="4" max="4" width="23.42578125" style="30" customWidth="1"/>
    <col min="5" max="5" width="30.5703125" style="30" customWidth="1"/>
    <col min="6" max="6" width="19.42578125" style="30" customWidth="1"/>
    <col min="7" max="8" width="25.28515625" style="30" customWidth="1"/>
    <col min="9" max="16384" width="9.140625" style="30"/>
  </cols>
  <sheetData>
    <row r="1" spans="1:8" ht="15.75" x14ac:dyDescent="0.2">
      <c r="A1" s="7"/>
      <c r="B1" s="7"/>
      <c r="C1" s="7"/>
      <c r="D1" s="7"/>
      <c r="E1" s="7"/>
      <c r="F1" s="7"/>
      <c r="G1" s="7"/>
      <c r="H1" s="7"/>
    </row>
    <row r="2" spans="1:8" ht="15.75" x14ac:dyDescent="0.2">
      <c r="A2" s="87" t="s">
        <v>16</v>
      </c>
      <c r="B2" s="87"/>
      <c r="C2" s="87"/>
      <c r="D2" s="87"/>
      <c r="E2" s="87"/>
      <c r="F2" s="87"/>
      <c r="G2" s="5"/>
      <c r="H2" s="5"/>
    </row>
    <row r="3" spans="1:8" ht="15.75" x14ac:dyDescent="0.2">
      <c r="A3" s="7"/>
      <c r="B3" s="7"/>
      <c r="C3" s="7"/>
      <c r="D3" s="7"/>
      <c r="E3" s="7"/>
      <c r="F3" s="7"/>
      <c r="G3" s="5"/>
      <c r="H3" s="5"/>
    </row>
    <row r="4" spans="1:8" ht="15.75" x14ac:dyDescent="0.2">
      <c r="A4" s="87" t="s">
        <v>5</v>
      </c>
      <c r="B4" s="87"/>
      <c r="C4" s="87"/>
      <c r="D4" s="87"/>
      <c r="E4" s="87"/>
      <c r="F4" s="87"/>
      <c r="G4" s="31"/>
      <c r="H4" s="31"/>
    </row>
    <row r="5" spans="1:8" ht="15.75" x14ac:dyDescent="0.2">
      <c r="A5" s="7"/>
      <c r="B5" s="7"/>
      <c r="C5" s="7"/>
      <c r="D5" s="7"/>
      <c r="E5" s="7"/>
      <c r="F5" s="7"/>
      <c r="G5" s="5"/>
      <c r="H5" s="5"/>
    </row>
    <row r="6" spans="1:8" ht="15.75" x14ac:dyDescent="0.2">
      <c r="A6" s="87" t="s">
        <v>40</v>
      </c>
      <c r="B6" s="87"/>
      <c r="C6" s="87"/>
      <c r="D6" s="87"/>
      <c r="E6" s="87"/>
      <c r="F6" s="87"/>
      <c r="G6" s="32"/>
      <c r="H6" s="32"/>
    </row>
    <row r="7" spans="1:8" ht="15.75" x14ac:dyDescent="0.2">
      <c r="A7" s="7"/>
      <c r="B7" s="7"/>
      <c r="C7" s="7"/>
      <c r="D7" s="7"/>
      <c r="E7" s="7"/>
      <c r="F7" s="7"/>
      <c r="G7" s="5"/>
      <c r="H7" s="5"/>
    </row>
    <row r="8" spans="1:8" ht="31.5" x14ac:dyDescent="0.2">
      <c r="A8" s="98" t="s">
        <v>11</v>
      </c>
      <c r="B8" s="99"/>
      <c r="C8" s="100"/>
      <c r="D8" s="14" t="s">
        <v>61</v>
      </c>
      <c r="E8" s="14" t="s">
        <v>57</v>
      </c>
      <c r="F8" s="14" t="s">
        <v>67</v>
      </c>
    </row>
    <row r="9" spans="1:8" x14ac:dyDescent="0.2">
      <c r="A9" s="101">
        <v>1</v>
      </c>
      <c r="B9" s="102"/>
      <c r="C9" s="103"/>
      <c r="D9" s="35">
        <v>2</v>
      </c>
      <c r="E9" s="35">
        <v>3</v>
      </c>
      <c r="F9" s="35">
        <v>4</v>
      </c>
    </row>
    <row r="10" spans="1:8" ht="15.75" x14ac:dyDescent="0.2">
      <c r="A10" s="36"/>
      <c r="B10" s="36"/>
      <c r="C10" s="36" t="s">
        <v>42</v>
      </c>
      <c r="D10" s="37">
        <f t="shared" ref="D10:E10" si="0">D11</f>
        <v>965200</v>
      </c>
      <c r="E10" s="37">
        <f t="shared" si="0"/>
        <v>10399</v>
      </c>
      <c r="F10" s="37">
        <f>D10+E10</f>
        <v>975599</v>
      </c>
    </row>
    <row r="11" spans="1:8" ht="15.75" x14ac:dyDescent="0.2">
      <c r="A11" s="36">
        <v>6</v>
      </c>
      <c r="B11" s="36"/>
      <c r="C11" s="36" t="s">
        <v>6</v>
      </c>
      <c r="D11" s="37">
        <f>SUM(D12:D15)</f>
        <v>965200</v>
      </c>
      <c r="E11" s="37">
        <f t="shared" ref="E11:F11" si="1">SUM(E12:E15)</f>
        <v>10399</v>
      </c>
      <c r="F11" s="37">
        <f t="shared" si="1"/>
        <v>975599</v>
      </c>
    </row>
    <row r="12" spans="1:8" ht="30" x14ac:dyDescent="0.2">
      <c r="A12" s="36"/>
      <c r="B12" s="38">
        <v>63</v>
      </c>
      <c r="C12" s="38" t="s">
        <v>65</v>
      </c>
      <c r="D12" s="39">
        <v>786</v>
      </c>
      <c r="E12" s="39">
        <v>741</v>
      </c>
      <c r="F12" s="39">
        <f t="shared" ref="F12" si="2">D12+E12</f>
        <v>1527</v>
      </c>
    </row>
    <row r="13" spans="1:8" ht="45" x14ac:dyDescent="0.2">
      <c r="A13" s="36"/>
      <c r="B13" s="38">
        <v>65</v>
      </c>
      <c r="C13" s="38" t="s">
        <v>56</v>
      </c>
      <c r="D13" s="51">
        <v>703894</v>
      </c>
      <c r="E13" s="51"/>
      <c r="F13" s="39">
        <f t="shared" ref="F13" si="3">D13+E13</f>
        <v>703894</v>
      </c>
    </row>
    <row r="14" spans="1:8" ht="30" x14ac:dyDescent="0.2">
      <c r="A14" s="36"/>
      <c r="B14" s="38">
        <v>66</v>
      </c>
      <c r="C14" s="38" t="s">
        <v>66</v>
      </c>
      <c r="D14" s="51">
        <v>664</v>
      </c>
      <c r="E14" s="51">
        <v>1514</v>
      </c>
      <c r="F14" s="39">
        <f t="shared" ref="F14:F15" si="4">D14+E14</f>
        <v>2178</v>
      </c>
    </row>
    <row r="15" spans="1:8" ht="45" x14ac:dyDescent="0.2">
      <c r="A15" s="36"/>
      <c r="B15" s="38">
        <v>67</v>
      </c>
      <c r="C15" s="38" t="s">
        <v>56</v>
      </c>
      <c r="D15" s="51">
        <v>259856</v>
      </c>
      <c r="E15" s="51">
        <v>8144</v>
      </c>
      <c r="F15" s="39">
        <f t="shared" si="4"/>
        <v>268000</v>
      </c>
    </row>
    <row r="16" spans="1:8" ht="15.75" x14ac:dyDescent="0.2">
      <c r="A16" s="40"/>
      <c r="B16" s="41"/>
      <c r="C16" s="41"/>
      <c r="D16" s="42"/>
      <c r="E16" s="42"/>
      <c r="F16" s="43"/>
    </row>
    <row r="18" spans="1:6" ht="31.5" x14ac:dyDescent="0.2">
      <c r="A18" s="98" t="s">
        <v>11</v>
      </c>
      <c r="B18" s="99"/>
      <c r="C18" s="100"/>
      <c r="D18" s="44" t="s">
        <v>61</v>
      </c>
      <c r="E18" s="44" t="s">
        <v>57</v>
      </c>
      <c r="F18" s="44" t="s">
        <v>67</v>
      </c>
    </row>
    <row r="19" spans="1:6" x14ac:dyDescent="0.2">
      <c r="A19" s="101">
        <v>1</v>
      </c>
      <c r="B19" s="102"/>
      <c r="C19" s="103"/>
      <c r="D19" s="35">
        <v>2</v>
      </c>
      <c r="E19" s="35">
        <v>3</v>
      </c>
      <c r="F19" s="35">
        <v>4</v>
      </c>
    </row>
    <row r="20" spans="1:6" ht="15.75" x14ac:dyDescent="0.2">
      <c r="A20" s="36"/>
      <c r="B20" s="36"/>
      <c r="C20" s="36" t="s">
        <v>43</v>
      </c>
      <c r="D20" s="37">
        <f t="shared" ref="D20:E20" si="5">D21+D26</f>
        <v>1314506</v>
      </c>
      <c r="E20" s="37">
        <f t="shared" si="5"/>
        <v>14990</v>
      </c>
      <c r="F20" s="37">
        <f>D20+E20</f>
        <v>1329496</v>
      </c>
    </row>
    <row r="21" spans="1:6" ht="15.75" x14ac:dyDescent="0.2">
      <c r="A21" s="36">
        <v>3</v>
      </c>
      <c r="B21" s="36"/>
      <c r="C21" s="36" t="s">
        <v>7</v>
      </c>
      <c r="D21" s="37">
        <f>D22+D23+D24+D25</f>
        <v>1286368</v>
      </c>
      <c r="E21" s="37">
        <f t="shared" ref="E21:F21" si="6">E22+E23+E24+E25</f>
        <v>15318</v>
      </c>
      <c r="F21" s="37">
        <f t="shared" si="6"/>
        <v>1301686</v>
      </c>
    </row>
    <row r="22" spans="1:6" ht="15.75" x14ac:dyDescent="0.2">
      <c r="A22" s="36"/>
      <c r="B22" s="38">
        <v>31</v>
      </c>
      <c r="C22" s="38" t="s">
        <v>8</v>
      </c>
      <c r="D22" s="52">
        <v>888232</v>
      </c>
      <c r="E22" s="52">
        <v>17578</v>
      </c>
      <c r="F22" s="39">
        <f t="shared" ref="F22:F28" si="7">D22+E22</f>
        <v>905810</v>
      </c>
    </row>
    <row r="23" spans="1:6" x14ac:dyDescent="0.2">
      <c r="A23" s="46"/>
      <c r="B23" s="46">
        <v>32</v>
      </c>
      <c r="C23" s="46" t="s">
        <v>17</v>
      </c>
      <c r="D23" s="52">
        <v>394552</v>
      </c>
      <c r="E23" s="52">
        <v>-990</v>
      </c>
      <c r="F23" s="39">
        <f t="shared" si="7"/>
        <v>393562</v>
      </c>
    </row>
    <row r="24" spans="1:6" x14ac:dyDescent="0.2">
      <c r="A24" s="46"/>
      <c r="B24" s="46">
        <v>34</v>
      </c>
      <c r="C24" s="46" t="s">
        <v>49</v>
      </c>
      <c r="D24" s="52">
        <v>266</v>
      </c>
      <c r="E24" s="52"/>
      <c r="F24" s="39">
        <f t="shared" si="7"/>
        <v>266</v>
      </c>
    </row>
    <row r="25" spans="1:6" ht="30" x14ac:dyDescent="0.2">
      <c r="A25" s="46"/>
      <c r="B25" s="46">
        <v>37</v>
      </c>
      <c r="C25" s="47" t="s">
        <v>68</v>
      </c>
      <c r="D25" s="52">
        <v>3318</v>
      </c>
      <c r="E25" s="52">
        <v>-1270</v>
      </c>
      <c r="F25" s="39">
        <f t="shared" ref="F25" si="8">D25+E25</f>
        <v>2048</v>
      </c>
    </row>
    <row r="26" spans="1:6" ht="31.5" x14ac:dyDescent="0.2">
      <c r="A26" s="48">
        <v>4</v>
      </c>
      <c r="B26" s="48"/>
      <c r="C26" s="49" t="s">
        <v>9</v>
      </c>
      <c r="D26" s="37">
        <f>D27+D28</f>
        <v>28138</v>
      </c>
      <c r="E26" s="37">
        <f t="shared" ref="E26:F26" si="9">E27+E28</f>
        <v>-328</v>
      </c>
      <c r="F26" s="37">
        <f t="shared" si="9"/>
        <v>27810</v>
      </c>
    </row>
    <row r="27" spans="1:6" ht="30" x14ac:dyDescent="0.2">
      <c r="A27" s="38"/>
      <c r="B27" s="38">
        <v>41</v>
      </c>
      <c r="C27" s="50" t="s">
        <v>10</v>
      </c>
      <c r="D27" s="52">
        <v>2654</v>
      </c>
      <c r="E27" s="52">
        <v>0</v>
      </c>
      <c r="F27" s="39">
        <f t="shared" si="7"/>
        <v>2654</v>
      </c>
    </row>
    <row r="28" spans="1:6" ht="30" x14ac:dyDescent="0.2">
      <c r="A28" s="38"/>
      <c r="B28" s="38">
        <v>42</v>
      </c>
      <c r="C28" s="50" t="s">
        <v>50</v>
      </c>
      <c r="D28" s="52">
        <v>25484</v>
      </c>
      <c r="E28" s="52">
        <v>-328</v>
      </c>
      <c r="F28" s="39">
        <f t="shared" si="7"/>
        <v>25156</v>
      </c>
    </row>
  </sheetData>
  <mergeCells count="7">
    <mergeCell ref="A18:C18"/>
    <mergeCell ref="A9:C9"/>
    <mergeCell ref="A19:C19"/>
    <mergeCell ref="A2:F2"/>
    <mergeCell ref="A4:F4"/>
    <mergeCell ref="A6:F6"/>
    <mergeCell ref="A8:C8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3"/>
  <sheetViews>
    <sheetView workbookViewId="0">
      <selection activeCell="B26" sqref="B26"/>
    </sheetView>
  </sheetViews>
  <sheetFormatPr defaultRowHeight="15" x14ac:dyDescent="0.2"/>
  <cols>
    <col min="1" max="1" width="44.7109375" style="30" customWidth="1"/>
    <col min="2" max="2" width="19.42578125" style="30" customWidth="1"/>
    <col min="3" max="3" width="35.7109375" style="30" customWidth="1"/>
    <col min="4" max="4" width="19.42578125" style="30" customWidth="1"/>
    <col min="5" max="6" width="25.28515625" style="30" customWidth="1"/>
    <col min="7" max="16384" width="9.140625" style="30"/>
  </cols>
  <sheetData>
    <row r="1" spans="1:6" ht="15.75" x14ac:dyDescent="0.2">
      <c r="A1" s="7"/>
      <c r="B1" s="7"/>
      <c r="C1" s="7"/>
      <c r="D1" s="7"/>
      <c r="E1" s="7"/>
      <c r="F1" s="7"/>
    </row>
    <row r="2" spans="1:6" ht="15.75" customHeight="1" x14ac:dyDescent="0.2">
      <c r="A2" s="87" t="s">
        <v>41</v>
      </c>
      <c r="B2" s="87"/>
      <c r="C2" s="87"/>
      <c r="D2" s="87"/>
      <c r="E2" s="32"/>
      <c r="F2" s="32"/>
    </row>
    <row r="3" spans="1:6" ht="15.75" x14ac:dyDescent="0.2">
      <c r="A3" s="7"/>
      <c r="B3" s="7"/>
      <c r="C3" s="7"/>
      <c r="D3" s="7"/>
      <c r="E3" s="5"/>
      <c r="F3" s="5"/>
    </row>
    <row r="4" spans="1:6" ht="31.5" x14ac:dyDescent="0.2">
      <c r="A4" s="33" t="s">
        <v>11</v>
      </c>
      <c r="B4" s="14" t="s">
        <v>61</v>
      </c>
      <c r="C4" s="14" t="s">
        <v>57</v>
      </c>
      <c r="D4" s="14" t="s">
        <v>67</v>
      </c>
    </row>
    <row r="5" spans="1:6" x14ac:dyDescent="0.2">
      <c r="A5" s="34">
        <v>1</v>
      </c>
      <c r="B5" s="35">
        <v>2</v>
      </c>
      <c r="C5" s="35">
        <v>3</v>
      </c>
      <c r="D5" s="35">
        <v>4</v>
      </c>
    </row>
    <row r="6" spans="1:6" ht="15.75" x14ac:dyDescent="0.2">
      <c r="A6" s="36" t="s">
        <v>69</v>
      </c>
      <c r="B6" s="37">
        <f t="shared" ref="B6:D6" si="0">B7+B9+B11+B13</f>
        <v>965200</v>
      </c>
      <c r="C6" s="37">
        <f t="shared" si="0"/>
        <v>10399</v>
      </c>
      <c r="D6" s="37">
        <f t="shared" si="0"/>
        <v>975599</v>
      </c>
    </row>
    <row r="7" spans="1:6" ht="15.75" x14ac:dyDescent="0.25">
      <c r="A7" s="36" t="s">
        <v>22</v>
      </c>
      <c r="B7" s="53">
        <f t="shared" ref="B7" si="1">B8</f>
        <v>259856</v>
      </c>
      <c r="C7" s="37">
        <f t="shared" ref="C7" si="2">C8</f>
        <v>8144</v>
      </c>
      <c r="D7" s="37">
        <f t="shared" ref="D7:D23" si="3">B7+C7</f>
        <v>268000</v>
      </c>
    </row>
    <row r="8" spans="1:6" x14ac:dyDescent="0.2">
      <c r="A8" s="54" t="s">
        <v>23</v>
      </c>
      <c r="B8" s="45">
        <v>259856</v>
      </c>
      <c r="C8" s="16">
        <v>8144</v>
      </c>
      <c r="D8" s="39">
        <f t="shared" si="3"/>
        <v>268000</v>
      </c>
    </row>
    <row r="9" spans="1:6" ht="15.75" x14ac:dyDescent="0.25">
      <c r="A9" s="36" t="s">
        <v>70</v>
      </c>
      <c r="B9" s="53">
        <f t="shared" ref="B9:D9" si="4">B10</f>
        <v>703894</v>
      </c>
      <c r="C9" s="53">
        <f t="shared" si="4"/>
        <v>0</v>
      </c>
      <c r="D9" s="53">
        <f t="shared" si="4"/>
        <v>703894</v>
      </c>
    </row>
    <row r="10" spans="1:6" x14ac:dyDescent="0.2">
      <c r="A10" s="55" t="s">
        <v>71</v>
      </c>
      <c r="B10" s="45">
        <v>703894</v>
      </c>
      <c r="C10" s="45">
        <v>0</v>
      </c>
      <c r="D10" s="45">
        <v>703894</v>
      </c>
    </row>
    <row r="11" spans="1:6" ht="15.75" x14ac:dyDescent="0.25">
      <c r="A11" s="36" t="s">
        <v>72</v>
      </c>
      <c r="B11" s="53">
        <f t="shared" ref="B11" si="5">B12</f>
        <v>786</v>
      </c>
      <c r="C11" s="37">
        <f t="shared" ref="C11" si="6">C12</f>
        <v>741</v>
      </c>
      <c r="D11" s="37">
        <f t="shared" si="3"/>
        <v>1527</v>
      </c>
    </row>
    <row r="12" spans="1:6" x14ac:dyDescent="0.2">
      <c r="A12" s="55" t="s">
        <v>73</v>
      </c>
      <c r="B12" s="45">
        <v>786</v>
      </c>
      <c r="C12" s="39">
        <v>741</v>
      </c>
      <c r="D12" s="39">
        <f t="shared" si="3"/>
        <v>1527</v>
      </c>
    </row>
    <row r="13" spans="1:6" ht="15.75" x14ac:dyDescent="0.25">
      <c r="A13" s="36" t="s">
        <v>74</v>
      </c>
      <c r="B13" s="53">
        <f t="shared" ref="B13:D13" si="7">B14</f>
        <v>664</v>
      </c>
      <c r="C13" s="53">
        <f t="shared" si="7"/>
        <v>1514</v>
      </c>
      <c r="D13" s="53">
        <f t="shared" si="7"/>
        <v>2178</v>
      </c>
    </row>
    <row r="14" spans="1:6" x14ac:dyDescent="0.2">
      <c r="A14" s="55" t="s">
        <v>75</v>
      </c>
      <c r="B14" s="45">
        <v>664</v>
      </c>
      <c r="C14" s="45">
        <v>1514</v>
      </c>
      <c r="D14" s="39">
        <f t="shared" si="3"/>
        <v>2178</v>
      </c>
    </row>
    <row r="15" spans="1:6" ht="15.75" x14ac:dyDescent="0.25">
      <c r="A15" s="36" t="s">
        <v>43</v>
      </c>
      <c r="B15" s="53">
        <f t="shared" ref="B15:D15" si="8">B16+B18+B20+B22</f>
        <v>1314506</v>
      </c>
      <c r="C15" s="53">
        <f t="shared" si="8"/>
        <v>14990</v>
      </c>
      <c r="D15" s="53">
        <f t="shared" si="8"/>
        <v>1329496</v>
      </c>
    </row>
    <row r="16" spans="1:6" ht="15.75" x14ac:dyDescent="0.25">
      <c r="A16" s="36" t="s">
        <v>22</v>
      </c>
      <c r="B16" s="53">
        <f t="shared" ref="B16:D16" si="9">B17</f>
        <v>259856</v>
      </c>
      <c r="C16" s="53">
        <f t="shared" si="9"/>
        <v>8144</v>
      </c>
      <c r="D16" s="53">
        <f t="shared" si="9"/>
        <v>268000</v>
      </c>
    </row>
    <row r="17" spans="1:4" x14ac:dyDescent="0.2">
      <c r="A17" s="54" t="s">
        <v>23</v>
      </c>
      <c r="B17" s="45">
        <v>259856</v>
      </c>
      <c r="C17" s="56">
        <v>8144</v>
      </c>
      <c r="D17" s="39">
        <f t="shared" si="3"/>
        <v>268000</v>
      </c>
    </row>
    <row r="18" spans="1:4" ht="15.75" x14ac:dyDescent="0.25">
      <c r="A18" s="36" t="s">
        <v>70</v>
      </c>
      <c r="B18" s="53">
        <f t="shared" ref="B18:D18" si="10">B19</f>
        <v>1052459</v>
      </c>
      <c r="C18" s="53">
        <f t="shared" si="10"/>
        <v>0</v>
      </c>
      <c r="D18" s="53">
        <f t="shared" si="10"/>
        <v>1052459</v>
      </c>
    </row>
    <row r="19" spans="1:4" x14ac:dyDescent="0.2">
      <c r="A19" s="55" t="s">
        <v>71</v>
      </c>
      <c r="B19" s="45">
        <v>1052459</v>
      </c>
      <c r="C19" s="56"/>
      <c r="D19" s="39">
        <f t="shared" si="3"/>
        <v>1052459</v>
      </c>
    </row>
    <row r="20" spans="1:4" ht="15.75" x14ac:dyDescent="0.25">
      <c r="A20" s="36" t="s">
        <v>72</v>
      </c>
      <c r="B20" s="53">
        <f t="shared" ref="B20:D20" si="11">B21</f>
        <v>1527</v>
      </c>
      <c r="C20" s="53">
        <f t="shared" si="11"/>
        <v>0</v>
      </c>
      <c r="D20" s="53">
        <f t="shared" si="11"/>
        <v>1527</v>
      </c>
    </row>
    <row r="21" spans="1:4" x14ac:dyDescent="0.2">
      <c r="A21" s="55" t="s">
        <v>73</v>
      </c>
      <c r="B21" s="45">
        <v>1527</v>
      </c>
      <c r="C21" s="56"/>
      <c r="D21" s="39">
        <f t="shared" si="3"/>
        <v>1527</v>
      </c>
    </row>
    <row r="22" spans="1:4" ht="15.75" x14ac:dyDescent="0.25">
      <c r="A22" s="36" t="s">
        <v>74</v>
      </c>
      <c r="B22" s="53">
        <f t="shared" ref="B22:D22" si="12">B23</f>
        <v>664</v>
      </c>
      <c r="C22" s="53">
        <f t="shared" si="12"/>
        <v>6846</v>
      </c>
      <c r="D22" s="53">
        <f t="shared" si="12"/>
        <v>7510</v>
      </c>
    </row>
    <row r="23" spans="1:4" x14ac:dyDescent="0.2">
      <c r="A23" s="55" t="s">
        <v>75</v>
      </c>
      <c r="B23" s="45">
        <v>664</v>
      </c>
      <c r="C23" s="56">
        <v>6846</v>
      </c>
      <c r="D23" s="39">
        <f t="shared" si="3"/>
        <v>7510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workbookViewId="0">
      <selection activeCell="C17" sqref="C17"/>
    </sheetView>
  </sheetViews>
  <sheetFormatPr defaultRowHeight="15" x14ac:dyDescent="0.2"/>
  <cols>
    <col min="1" max="1" width="44.7109375" style="30" customWidth="1"/>
    <col min="2" max="2" width="19.42578125" style="30" customWidth="1"/>
    <col min="3" max="3" width="34.42578125" style="30" customWidth="1"/>
    <col min="4" max="4" width="19.42578125" style="30" customWidth="1"/>
    <col min="5" max="6" width="25.28515625" style="30" customWidth="1"/>
    <col min="7" max="16384" width="9.140625" style="30"/>
  </cols>
  <sheetData>
    <row r="1" spans="1:6" ht="15.75" x14ac:dyDescent="0.2">
      <c r="A1" s="7"/>
      <c r="B1" s="7"/>
      <c r="C1" s="7"/>
      <c r="D1" s="7"/>
      <c r="E1" s="7"/>
      <c r="F1" s="7"/>
    </row>
    <row r="2" spans="1:6" ht="15.75" customHeight="1" x14ac:dyDescent="0.2">
      <c r="A2" s="87" t="s">
        <v>44</v>
      </c>
      <c r="B2" s="87"/>
      <c r="C2" s="87"/>
      <c r="D2" s="87"/>
      <c r="E2" s="32"/>
      <c r="F2" s="32"/>
    </row>
    <row r="3" spans="1:6" ht="15.75" x14ac:dyDescent="0.2">
      <c r="A3" s="7"/>
      <c r="B3" s="7"/>
      <c r="C3" s="7"/>
      <c r="D3" s="7"/>
      <c r="E3" s="5"/>
      <c r="F3" s="5"/>
    </row>
    <row r="4" spans="1:6" ht="31.5" x14ac:dyDescent="0.2">
      <c r="A4" s="81" t="s">
        <v>11</v>
      </c>
      <c r="B4" s="14" t="s">
        <v>61</v>
      </c>
      <c r="C4" s="14" t="s">
        <v>57</v>
      </c>
      <c r="D4" s="14" t="s">
        <v>67</v>
      </c>
    </row>
    <row r="5" spans="1:6" x14ac:dyDescent="0.2">
      <c r="A5" s="35">
        <v>1</v>
      </c>
      <c r="B5" s="35">
        <v>2</v>
      </c>
      <c r="C5" s="35">
        <v>3</v>
      </c>
      <c r="D5" s="35">
        <v>4</v>
      </c>
    </row>
    <row r="6" spans="1:6" ht="15.75" x14ac:dyDescent="0.25">
      <c r="A6" s="36" t="s">
        <v>43</v>
      </c>
      <c r="B6" s="57">
        <f t="shared" ref="B6:B7" si="0">B7</f>
        <v>1314506</v>
      </c>
      <c r="C6" s="37">
        <f t="shared" ref="C6:C7" si="1">C7</f>
        <v>14990</v>
      </c>
      <c r="D6" s="37">
        <f>B6+C6</f>
        <v>1329496</v>
      </c>
    </row>
    <row r="7" spans="1:6" ht="15.75" x14ac:dyDescent="0.25">
      <c r="A7" s="36" t="s">
        <v>76</v>
      </c>
      <c r="B7" s="57">
        <f t="shared" si="0"/>
        <v>1314506</v>
      </c>
      <c r="C7" s="37">
        <f t="shared" si="1"/>
        <v>14990</v>
      </c>
      <c r="D7" s="37">
        <f t="shared" ref="D7:D10" si="2">B7+C7</f>
        <v>1329496</v>
      </c>
    </row>
    <row r="8" spans="1:6" ht="15.75" x14ac:dyDescent="0.25">
      <c r="A8" s="58" t="s">
        <v>51</v>
      </c>
      <c r="B8" s="57">
        <f t="shared" ref="B8:D8" si="3">B9+B10</f>
        <v>1314506</v>
      </c>
      <c r="C8" s="57">
        <f t="shared" si="3"/>
        <v>14990</v>
      </c>
      <c r="D8" s="57">
        <f t="shared" si="3"/>
        <v>1329496</v>
      </c>
    </row>
    <row r="9" spans="1:6" x14ac:dyDescent="0.2">
      <c r="A9" s="59" t="s">
        <v>77</v>
      </c>
      <c r="B9" s="60">
        <v>1052459</v>
      </c>
      <c r="C9" s="45">
        <v>0</v>
      </c>
      <c r="D9" s="39">
        <f t="shared" si="2"/>
        <v>1052459</v>
      </c>
    </row>
    <row r="10" spans="1:6" x14ac:dyDescent="0.2">
      <c r="A10" s="59" t="s">
        <v>78</v>
      </c>
      <c r="B10" s="60">
        <v>262047</v>
      </c>
      <c r="C10" s="45">
        <v>14990</v>
      </c>
      <c r="D10" s="39">
        <f t="shared" si="2"/>
        <v>277037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workbookViewId="0">
      <selection activeCell="D17" sqref="D17"/>
    </sheetView>
  </sheetViews>
  <sheetFormatPr defaultRowHeight="15" x14ac:dyDescent="0.2"/>
  <cols>
    <col min="1" max="1" width="7.42578125" style="30" bestFit="1" customWidth="1"/>
    <col min="2" max="2" width="8.42578125" style="30" bestFit="1" customWidth="1"/>
    <col min="3" max="3" width="44.7109375" style="30" customWidth="1"/>
    <col min="4" max="4" width="19.42578125" style="30" customWidth="1"/>
    <col min="5" max="5" width="40.28515625" style="30" customWidth="1"/>
    <col min="6" max="6" width="25" style="30" customWidth="1"/>
    <col min="7" max="8" width="25.28515625" style="30" customWidth="1"/>
    <col min="9" max="16384" width="9.140625" style="30"/>
  </cols>
  <sheetData>
    <row r="1" spans="1:8" ht="15.75" x14ac:dyDescent="0.2">
      <c r="A1" s="7"/>
      <c r="B1" s="7"/>
      <c r="C1" s="7"/>
      <c r="D1" s="7"/>
      <c r="E1" s="7"/>
      <c r="F1" s="7"/>
      <c r="G1" s="7"/>
      <c r="H1" s="7"/>
    </row>
    <row r="2" spans="1:8" ht="15.75" x14ac:dyDescent="0.2">
      <c r="A2" s="87" t="s">
        <v>16</v>
      </c>
      <c r="B2" s="87"/>
      <c r="C2" s="87"/>
      <c r="D2" s="87"/>
      <c r="E2" s="87"/>
      <c r="F2" s="87"/>
      <c r="G2" s="5"/>
      <c r="H2" s="5"/>
    </row>
    <row r="3" spans="1:8" ht="15.75" x14ac:dyDescent="0.2">
      <c r="A3" s="7"/>
      <c r="B3" s="7"/>
      <c r="C3" s="7"/>
      <c r="D3" s="7"/>
      <c r="E3" s="7"/>
      <c r="F3" s="7"/>
      <c r="G3" s="5"/>
      <c r="H3" s="5"/>
    </row>
    <row r="4" spans="1:8" ht="15.75" x14ac:dyDescent="0.2">
      <c r="A4" s="87" t="s">
        <v>12</v>
      </c>
      <c r="B4" s="87"/>
      <c r="C4" s="87"/>
      <c r="D4" s="87"/>
      <c r="E4" s="87"/>
      <c r="F4" s="87"/>
      <c r="G4" s="31"/>
      <c r="H4" s="31"/>
    </row>
    <row r="5" spans="1:8" ht="15.75" x14ac:dyDescent="0.2">
      <c r="A5" s="7"/>
      <c r="B5" s="7"/>
      <c r="C5" s="7"/>
      <c r="D5" s="7"/>
      <c r="E5" s="7"/>
      <c r="F5" s="7"/>
      <c r="G5" s="5"/>
      <c r="H5" s="5"/>
    </row>
    <row r="6" spans="1:8" ht="15.75" x14ac:dyDescent="0.2">
      <c r="A6" s="87" t="s">
        <v>45</v>
      </c>
      <c r="B6" s="87"/>
      <c r="C6" s="87"/>
      <c r="D6" s="87"/>
      <c r="E6" s="87"/>
      <c r="F6" s="87"/>
      <c r="G6" s="32"/>
      <c r="H6" s="32"/>
    </row>
    <row r="7" spans="1:8" ht="15.75" x14ac:dyDescent="0.2">
      <c r="A7" s="7"/>
      <c r="B7" s="7"/>
      <c r="C7" s="7"/>
      <c r="D7" s="7"/>
      <c r="E7" s="7"/>
      <c r="F7" s="7"/>
      <c r="G7" s="5"/>
      <c r="H7" s="5"/>
    </row>
    <row r="8" spans="1:8" ht="31.5" x14ac:dyDescent="0.2">
      <c r="A8" s="98" t="s">
        <v>11</v>
      </c>
      <c r="B8" s="99"/>
      <c r="C8" s="100"/>
      <c r="D8" s="14" t="s">
        <v>61</v>
      </c>
      <c r="E8" s="14" t="s">
        <v>57</v>
      </c>
      <c r="F8" s="14" t="s">
        <v>67</v>
      </c>
    </row>
    <row r="9" spans="1:8" x14ac:dyDescent="0.2">
      <c r="A9" s="101">
        <v>1</v>
      </c>
      <c r="B9" s="102"/>
      <c r="C9" s="103"/>
      <c r="D9" s="35">
        <v>2</v>
      </c>
      <c r="E9" s="35">
        <v>3</v>
      </c>
      <c r="F9" s="35">
        <v>4</v>
      </c>
    </row>
    <row r="10" spans="1:8" ht="31.5" x14ac:dyDescent="0.2">
      <c r="A10" s="36">
        <v>8</v>
      </c>
      <c r="B10" s="36"/>
      <c r="C10" s="36" t="s">
        <v>13</v>
      </c>
      <c r="D10" s="61"/>
      <c r="E10" s="61"/>
      <c r="F10" s="61"/>
    </row>
    <row r="11" spans="1:8" ht="15.75" x14ac:dyDescent="0.2">
      <c r="A11" s="36"/>
      <c r="B11" s="38">
        <v>84</v>
      </c>
      <c r="C11" s="38" t="s">
        <v>18</v>
      </c>
      <c r="D11" s="61"/>
      <c r="E11" s="61"/>
      <c r="F11" s="61"/>
    </row>
    <row r="12" spans="1:8" x14ac:dyDescent="0.2">
      <c r="A12" s="46" t="s">
        <v>20</v>
      </c>
      <c r="B12" s="46"/>
      <c r="C12" s="62"/>
      <c r="D12" s="61"/>
      <c r="E12" s="61"/>
      <c r="F12" s="61"/>
    </row>
    <row r="13" spans="1:8" ht="31.5" x14ac:dyDescent="0.2">
      <c r="A13" s="48">
        <v>5</v>
      </c>
      <c r="B13" s="48"/>
      <c r="C13" s="49" t="s">
        <v>14</v>
      </c>
      <c r="D13" s="61"/>
      <c r="E13" s="61"/>
      <c r="F13" s="61"/>
    </row>
    <row r="14" spans="1:8" ht="30" x14ac:dyDescent="0.2">
      <c r="A14" s="38"/>
      <c r="B14" s="38">
        <v>54</v>
      </c>
      <c r="C14" s="50" t="s">
        <v>19</v>
      </c>
      <c r="D14" s="61"/>
      <c r="E14" s="61"/>
      <c r="F14" s="61"/>
    </row>
    <row r="15" spans="1:8" ht="15.75" x14ac:dyDescent="0.2">
      <c r="A15" s="59" t="s">
        <v>20</v>
      </c>
      <c r="B15" s="48"/>
      <c r="C15" s="49"/>
      <c r="D15" s="61"/>
      <c r="E15" s="61"/>
      <c r="F15" s="61"/>
    </row>
  </sheetData>
  <mergeCells count="5">
    <mergeCell ref="A2:F2"/>
    <mergeCell ref="A4:F4"/>
    <mergeCell ref="A6:F6"/>
    <mergeCell ref="A8:C8"/>
    <mergeCell ref="A9:C9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workbookViewId="0">
      <selection activeCell="E5" sqref="E5"/>
    </sheetView>
  </sheetViews>
  <sheetFormatPr defaultRowHeight="15" x14ac:dyDescent="0.2"/>
  <cols>
    <col min="1" max="1" width="44.7109375" style="30" customWidth="1"/>
    <col min="2" max="2" width="23.5703125" style="30" customWidth="1"/>
    <col min="3" max="3" width="34.5703125" style="30" customWidth="1"/>
    <col min="4" max="4" width="19.42578125" style="30" customWidth="1"/>
    <col min="5" max="6" width="25.28515625" style="30" customWidth="1"/>
    <col min="7" max="16384" width="9.140625" style="30"/>
  </cols>
  <sheetData>
    <row r="1" spans="1:6" ht="15.75" x14ac:dyDescent="0.2">
      <c r="A1" s="7"/>
      <c r="B1" s="7"/>
      <c r="C1" s="7"/>
      <c r="D1" s="7"/>
      <c r="E1" s="7"/>
      <c r="F1" s="7"/>
    </row>
    <row r="2" spans="1:6" ht="15.75" customHeight="1" x14ac:dyDescent="0.2">
      <c r="A2" s="87" t="s">
        <v>46</v>
      </c>
      <c r="B2" s="87"/>
      <c r="C2" s="87"/>
      <c r="D2" s="87"/>
      <c r="E2" s="32"/>
      <c r="F2" s="32"/>
    </row>
    <row r="3" spans="1:6" ht="15.75" x14ac:dyDescent="0.2">
      <c r="A3" s="7"/>
      <c r="B3" s="7"/>
      <c r="C3" s="7"/>
      <c r="D3" s="7"/>
      <c r="E3" s="5"/>
      <c r="F3" s="5"/>
    </row>
    <row r="4" spans="1:6" ht="31.5" x14ac:dyDescent="0.2">
      <c r="A4" s="33" t="s">
        <v>11</v>
      </c>
      <c r="B4" s="14" t="s">
        <v>61</v>
      </c>
      <c r="C4" s="14" t="s">
        <v>57</v>
      </c>
      <c r="D4" s="14" t="s">
        <v>67</v>
      </c>
    </row>
    <row r="5" spans="1:6" x14ac:dyDescent="0.2">
      <c r="A5" s="34">
        <v>1</v>
      </c>
      <c r="B5" s="35">
        <v>2</v>
      </c>
      <c r="C5" s="35">
        <v>3</v>
      </c>
      <c r="D5" s="35">
        <v>4</v>
      </c>
    </row>
    <row r="6" spans="1:6" ht="15.75" x14ac:dyDescent="0.2">
      <c r="A6" s="36" t="s">
        <v>47</v>
      </c>
      <c r="B6" s="61"/>
      <c r="C6" s="61"/>
      <c r="D6" s="61"/>
    </row>
    <row r="7" spans="1:6" ht="15.75" x14ac:dyDescent="0.2">
      <c r="A7" s="36" t="s">
        <v>22</v>
      </c>
      <c r="B7" s="61"/>
      <c r="C7" s="61"/>
      <c r="D7" s="61"/>
    </row>
    <row r="8" spans="1:6" x14ac:dyDescent="0.2">
      <c r="A8" s="63" t="s">
        <v>23</v>
      </c>
      <c r="B8" s="61"/>
      <c r="C8" s="61"/>
      <c r="D8" s="61"/>
    </row>
    <row r="9" spans="1:6" x14ac:dyDescent="0.2">
      <c r="A9" s="64" t="s">
        <v>24</v>
      </c>
      <c r="B9" s="61"/>
      <c r="C9" s="61"/>
      <c r="D9" s="61"/>
    </row>
    <row r="10" spans="1:6" x14ac:dyDescent="0.2">
      <c r="A10" s="64" t="s">
        <v>25</v>
      </c>
      <c r="B10" s="61"/>
      <c r="C10" s="61"/>
      <c r="D10" s="61"/>
    </row>
    <row r="11" spans="1:6" ht="15.75" x14ac:dyDescent="0.2">
      <c r="A11" s="36" t="s">
        <v>26</v>
      </c>
      <c r="B11" s="61"/>
      <c r="C11" s="61"/>
      <c r="D11" s="61"/>
    </row>
    <row r="12" spans="1:6" x14ac:dyDescent="0.2">
      <c r="A12" s="65" t="s">
        <v>27</v>
      </c>
      <c r="B12" s="66"/>
      <c r="C12" s="66"/>
      <c r="D12" s="66"/>
    </row>
    <row r="13" spans="1:6" ht="15.75" x14ac:dyDescent="0.2">
      <c r="A13" s="36" t="s">
        <v>28</v>
      </c>
      <c r="B13" s="66"/>
      <c r="C13" s="66"/>
      <c r="D13" s="66"/>
    </row>
    <row r="14" spans="1:6" x14ac:dyDescent="0.2">
      <c r="A14" s="65" t="s">
        <v>29</v>
      </c>
      <c r="B14" s="66"/>
      <c r="C14" s="66"/>
      <c r="D14" s="66"/>
    </row>
    <row r="15" spans="1:6" x14ac:dyDescent="0.2">
      <c r="A15" s="38" t="s">
        <v>20</v>
      </c>
      <c r="B15" s="66"/>
      <c r="C15" s="66"/>
      <c r="D15" s="66"/>
    </row>
    <row r="16" spans="1:6" x14ac:dyDescent="0.2">
      <c r="A16" s="65"/>
      <c r="B16" s="66"/>
      <c r="C16" s="66"/>
      <c r="D16" s="66"/>
    </row>
    <row r="17" spans="1:4" ht="15.75" x14ac:dyDescent="0.2">
      <c r="A17" s="36" t="s">
        <v>48</v>
      </c>
      <c r="B17" s="66"/>
      <c r="C17" s="66"/>
      <c r="D17" s="66"/>
    </row>
    <row r="18" spans="1:4" ht="15.75" x14ac:dyDescent="0.2">
      <c r="A18" s="36" t="s">
        <v>22</v>
      </c>
      <c r="B18" s="66"/>
      <c r="C18" s="66"/>
      <c r="D18" s="66"/>
    </row>
    <row r="19" spans="1:4" x14ac:dyDescent="0.2">
      <c r="A19" s="63" t="s">
        <v>23</v>
      </c>
      <c r="B19" s="66"/>
      <c r="C19" s="66"/>
      <c r="D19" s="66"/>
    </row>
    <row r="20" spans="1:4" x14ac:dyDescent="0.2">
      <c r="A20" s="64" t="s">
        <v>24</v>
      </c>
      <c r="B20" s="66"/>
      <c r="C20" s="66"/>
      <c r="D20" s="66"/>
    </row>
    <row r="21" spans="1:4" x14ac:dyDescent="0.2">
      <c r="A21" s="64" t="s">
        <v>25</v>
      </c>
      <c r="B21" s="66"/>
      <c r="C21" s="66"/>
      <c r="D21" s="66"/>
    </row>
    <row r="22" spans="1:4" ht="15.75" x14ac:dyDescent="0.2">
      <c r="A22" s="36" t="s">
        <v>26</v>
      </c>
      <c r="B22" s="66"/>
      <c r="C22" s="66"/>
      <c r="D22" s="66"/>
    </row>
    <row r="23" spans="1:4" x14ac:dyDescent="0.2">
      <c r="A23" s="65" t="s">
        <v>27</v>
      </c>
      <c r="B23" s="66"/>
      <c r="C23" s="66"/>
      <c r="D23" s="66"/>
    </row>
    <row r="24" spans="1:4" ht="15.75" x14ac:dyDescent="0.2">
      <c r="A24" s="36" t="s">
        <v>28</v>
      </c>
      <c r="B24" s="66"/>
      <c r="C24" s="66"/>
      <c r="D24" s="66"/>
    </row>
    <row r="25" spans="1:4" x14ac:dyDescent="0.2">
      <c r="A25" s="65" t="s">
        <v>29</v>
      </c>
      <c r="B25" s="66"/>
      <c r="C25" s="66"/>
      <c r="D25" s="66"/>
    </row>
    <row r="26" spans="1:4" x14ac:dyDescent="0.2">
      <c r="A26" s="38" t="s">
        <v>20</v>
      </c>
      <c r="B26" s="66"/>
      <c r="C26" s="66"/>
      <c r="D26" s="66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Normal="100" workbookViewId="0">
      <selection activeCell="E18" sqref="E18"/>
    </sheetView>
  </sheetViews>
  <sheetFormatPr defaultRowHeight="15" x14ac:dyDescent="0.2"/>
  <cols>
    <col min="1" max="1" width="17.42578125" style="30" customWidth="1"/>
    <col min="2" max="2" width="38.7109375" style="30" customWidth="1"/>
    <col min="3" max="3" width="20.7109375" style="30" customWidth="1"/>
    <col min="4" max="4" width="30.28515625" style="30" customWidth="1"/>
    <col min="5" max="5" width="19.42578125" style="30" customWidth="1"/>
    <col min="6" max="7" width="24.28515625" style="30" customWidth="1"/>
    <col min="8" max="16384" width="9.140625" style="30"/>
  </cols>
  <sheetData>
    <row r="1" spans="1:7" ht="15.75" x14ac:dyDescent="0.2">
      <c r="A1" s="7"/>
      <c r="B1" s="7"/>
      <c r="C1" s="7"/>
      <c r="D1" s="7"/>
      <c r="E1" s="7"/>
      <c r="F1" s="5"/>
      <c r="G1" s="5"/>
    </row>
    <row r="2" spans="1:7" ht="18" customHeight="1" x14ac:dyDescent="0.2">
      <c r="A2" s="87" t="s">
        <v>15</v>
      </c>
      <c r="B2" s="87"/>
      <c r="C2" s="87"/>
      <c r="D2" s="87"/>
      <c r="E2" s="87"/>
      <c r="F2" s="31"/>
      <c r="G2" s="31"/>
    </row>
    <row r="3" spans="1:7" ht="15.75" x14ac:dyDescent="0.2">
      <c r="A3" s="7"/>
      <c r="B3" s="7"/>
      <c r="C3" s="7"/>
      <c r="D3" s="7"/>
      <c r="E3" s="7"/>
      <c r="F3" s="5"/>
      <c r="G3" s="5"/>
    </row>
    <row r="4" spans="1:7" ht="31.5" x14ac:dyDescent="0.2">
      <c r="A4" s="98" t="s">
        <v>11</v>
      </c>
      <c r="B4" s="100"/>
      <c r="C4" s="14" t="s">
        <v>61</v>
      </c>
      <c r="D4" s="14" t="s">
        <v>57</v>
      </c>
      <c r="E4" s="14" t="s">
        <v>67</v>
      </c>
    </row>
    <row r="5" spans="1:7" ht="31.5" x14ac:dyDescent="0.2">
      <c r="A5" s="80" t="s">
        <v>58</v>
      </c>
      <c r="B5" s="67" t="s">
        <v>59</v>
      </c>
      <c r="C5" s="68"/>
      <c r="D5" s="68"/>
      <c r="E5" s="68"/>
    </row>
    <row r="6" spans="1:7" ht="31.5" x14ac:dyDescent="0.2">
      <c r="A6" s="69" t="s">
        <v>63</v>
      </c>
      <c r="B6" s="70" t="s">
        <v>62</v>
      </c>
      <c r="C6" s="71">
        <f>C7</f>
        <v>1314506</v>
      </c>
      <c r="D6" s="71">
        <f t="shared" ref="D6:E6" si="0">D7</f>
        <v>14990</v>
      </c>
      <c r="E6" s="71">
        <f t="shared" si="0"/>
        <v>1329496</v>
      </c>
    </row>
    <row r="7" spans="1:7" ht="25.5" customHeight="1" x14ac:dyDescent="0.2">
      <c r="A7" s="69">
        <v>33</v>
      </c>
      <c r="B7" s="70" t="s">
        <v>52</v>
      </c>
      <c r="C7" s="71">
        <f t="shared" ref="C7:D7" si="1">C8</f>
        <v>1314506</v>
      </c>
      <c r="D7" s="71">
        <f t="shared" si="1"/>
        <v>14990</v>
      </c>
      <c r="E7" s="71">
        <f t="shared" ref="E7:E17" si="2">C7+D7</f>
        <v>1329496</v>
      </c>
    </row>
    <row r="8" spans="1:7" ht="25.5" customHeight="1" x14ac:dyDescent="0.2">
      <c r="A8" s="69">
        <v>3301</v>
      </c>
      <c r="B8" s="70" t="s">
        <v>53</v>
      </c>
      <c r="C8" s="71">
        <f t="shared" ref="C8:D8" si="3">C9</f>
        <v>1314506</v>
      </c>
      <c r="D8" s="71">
        <f t="shared" si="3"/>
        <v>14990</v>
      </c>
      <c r="E8" s="71">
        <f t="shared" si="2"/>
        <v>1329496</v>
      </c>
    </row>
    <row r="9" spans="1:7" ht="25.5" customHeight="1" x14ac:dyDescent="0.2">
      <c r="A9" s="69" t="s">
        <v>64</v>
      </c>
      <c r="B9" s="70" t="s">
        <v>54</v>
      </c>
      <c r="C9" s="71">
        <f>C10+C26</f>
        <v>1314506</v>
      </c>
      <c r="D9" s="71">
        <f t="shared" ref="D9:E9" si="4">D10+D26</f>
        <v>14990</v>
      </c>
      <c r="E9" s="71">
        <f t="shared" si="4"/>
        <v>1329496</v>
      </c>
    </row>
    <row r="10" spans="1:7" ht="25.5" customHeight="1" x14ac:dyDescent="0.2">
      <c r="A10" s="69">
        <v>1040</v>
      </c>
      <c r="B10" s="70" t="s">
        <v>79</v>
      </c>
      <c r="C10" s="71">
        <f>C11+C18+C21</f>
        <v>262047</v>
      </c>
      <c r="D10" s="71">
        <f>D11+D18+D21+D27</f>
        <v>14990</v>
      </c>
      <c r="E10" s="71">
        <f t="shared" ref="E10" si="5">E11+E18+E21</f>
        <v>277037</v>
      </c>
    </row>
    <row r="11" spans="1:7" ht="25.5" customHeight="1" x14ac:dyDescent="0.2">
      <c r="A11" s="69">
        <v>11</v>
      </c>
      <c r="B11" s="70" t="s">
        <v>80</v>
      </c>
      <c r="C11" s="71">
        <f>C12+C16</f>
        <v>259856</v>
      </c>
      <c r="D11" s="71">
        <f t="shared" ref="D11:E11" si="6">D12+D16</f>
        <v>8144</v>
      </c>
      <c r="E11" s="71">
        <f t="shared" si="6"/>
        <v>268000</v>
      </c>
    </row>
    <row r="12" spans="1:7" ht="25.5" customHeight="1" x14ac:dyDescent="0.2">
      <c r="A12" s="72">
        <v>3</v>
      </c>
      <c r="B12" s="73" t="s">
        <v>7</v>
      </c>
      <c r="C12" s="74">
        <f>C13+C14+C15</f>
        <v>253883</v>
      </c>
      <c r="D12" s="74">
        <f t="shared" ref="D12:E12" si="7">D13+D14+D15</f>
        <v>12808</v>
      </c>
      <c r="E12" s="74">
        <f t="shared" si="7"/>
        <v>266691</v>
      </c>
    </row>
    <row r="13" spans="1:7" ht="25.5" customHeight="1" x14ac:dyDescent="0.2">
      <c r="A13" s="75">
        <v>31</v>
      </c>
      <c r="B13" s="76" t="s">
        <v>8</v>
      </c>
      <c r="C13" s="52">
        <v>141600</v>
      </c>
      <c r="D13" s="52">
        <v>17578</v>
      </c>
      <c r="E13" s="77">
        <f t="shared" si="2"/>
        <v>159178</v>
      </c>
    </row>
    <row r="14" spans="1:7" ht="25.5" customHeight="1" x14ac:dyDescent="0.2">
      <c r="A14" s="75">
        <v>32</v>
      </c>
      <c r="B14" s="76" t="s">
        <v>17</v>
      </c>
      <c r="C14" s="52">
        <v>108965</v>
      </c>
      <c r="D14" s="52">
        <v>-3500</v>
      </c>
      <c r="E14" s="77">
        <f t="shared" si="2"/>
        <v>105465</v>
      </c>
    </row>
    <row r="15" spans="1:7" ht="45" x14ac:dyDescent="0.2">
      <c r="A15" s="75">
        <v>37</v>
      </c>
      <c r="B15" s="76" t="s">
        <v>68</v>
      </c>
      <c r="C15" s="79">
        <v>3318</v>
      </c>
      <c r="D15" s="79">
        <v>-1270</v>
      </c>
      <c r="E15" s="77">
        <f t="shared" si="2"/>
        <v>2048</v>
      </c>
    </row>
    <row r="16" spans="1:7" ht="25.5" customHeight="1" x14ac:dyDescent="0.2">
      <c r="A16" s="72">
        <v>4</v>
      </c>
      <c r="B16" s="78" t="s">
        <v>55</v>
      </c>
      <c r="C16" s="74">
        <f>C17</f>
        <v>5973</v>
      </c>
      <c r="D16" s="74">
        <f t="shared" ref="D16:E16" si="8">D17</f>
        <v>-4664</v>
      </c>
      <c r="E16" s="74">
        <f t="shared" si="8"/>
        <v>1309</v>
      </c>
    </row>
    <row r="17" spans="1:5" ht="30" x14ac:dyDescent="0.2">
      <c r="A17" s="75">
        <v>42</v>
      </c>
      <c r="B17" s="76" t="s">
        <v>50</v>
      </c>
      <c r="C17" s="52">
        <v>5973</v>
      </c>
      <c r="D17" s="52">
        <v>-4664</v>
      </c>
      <c r="E17" s="77">
        <f t="shared" si="2"/>
        <v>1309</v>
      </c>
    </row>
    <row r="18" spans="1:5" ht="25.5" customHeight="1" x14ac:dyDescent="0.2">
      <c r="A18" s="69">
        <v>52</v>
      </c>
      <c r="B18" s="70" t="s">
        <v>81</v>
      </c>
      <c r="C18" s="74">
        <f>C19</f>
        <v>1527</v>
      </c>
      <c r="D18" s="74">
        <f t="shared" ref="D18:E18" si="9">D19</f>
        <v>0</v>
      </c>
      <c r="E18" s="74">
        <f t="shared" si="9"/>
        <v>1527</v>
      </c>
    </row>
    <row r="19" spans="1:5" ht="25.5" customHeight="1" x14ac:dyDescent="0.2">
      <c r="A19" s="72">
        <v>3</v>
      </c>
      <c r="B19" s="73" t="s">
        <v>7</v>
      </c>
      <c r="C19" s="74">
        <f>C20</f>
        <v>1527</v>
      </c>
      <c r="D19" s="74">
        <f t="shared" ref="D19:E19" si="10">D20</f>
        <v>0</v>
      </c>
      <c r="E19" s="74">
        <f t="shared" si="10"/>
        <v>1527</v>
      </c>
    </row>
    <row r="20" spans="1:5" ht="25.5" customHeight="1" x14ac:dyDescent="0.2">
      <c r="A20" s="75">
        <v>32</v>
      </c>
      <c r="B20" s="76" t="s">
        <v>17</v>
      </c>
      <c r="C20" s="52">
        <v>1527</v>
      </c>
      <c r="D20" s="52"/>
      <c r="E20" s="77">
        <f t="shared" ref="E20" si="11">C20+D20</f>
        <v>1527</v>
      </c>
    </row>
    <row r="21" spans="1:5" ht="25.5" customHeight="1" x14ac:dyDescent="0.2">
      <c r="A21" s="69">
        <v>61</v>
      </c>
      <c r="B21" s="70" t="s">
        <v>82</v>
      </c>
      <c r="C21" s="74">
        <f>C22+C24</f>
        <v>664</v>
      </c>
      <c r="D21" s="74">
        <f t="shared" ref="D21:E21" si="12">D22+D24</f>
        <v>6846</v>
      </c>
      <c r="E21" s="74">
        <f t="shared" si="12"/>
        <v>7510</v>
      </c>
    </row>
    <row r="22" spans="1:5" ht="25.5" customHeight="1" x14ac:dyDescent="0.2">
      <c r="A22" s="72">
        <v>3</v>
      </c>
      <c r="B22" s="73" t="s">
        <v>7</v>
      </c>
      <c r="C22" s="74">
        <f>C23</f>
        <v>0</v>
      </c>
      <c r="D22" s="74">
        <f t="shared" ref="D22" si="13">D23</f>
        <v>2510</v>
      </c>
      <c r="E22" s="74">
        <f t="shared" ref="E22" si="14">E23</f>
        <v>2510</v>
      </c>
    </row>
    <row r="23" spans="1:5" ht="25.5" customHeight="1" x14ac:dyDescent="0.2">
      <c r="A23" s="75">
        <v>32</v>
      </c>
      <c r="B23" s="76" t="s">
        <v>17</v>
      </c>
      <c r="C23" s="52">
        <v>0</v>
      </c>
      <c r="D23" s="52">
        <v>2510</v>
      </c>
      <c r="E23" s="77">
        <f t="shared" ref="E23" si="15">C23+D23</f>
        <v>2510</v>
      </c>
    </row>
    <row r="24" spans="1:5" ht="25.5" customHeight="1" x14ac:dyDescent="0.2">
      <c r="A24" s="72">
        <v>4</v>
      </c>
      <c r="B24" s="78" t="s">
        <v>55</v>
      </c>
      <c r="C24" s="74">
        <f>C25</f>
        <v>664</v>
      </c>
      <c r="D24" s="74">
        <f t="shared" ref="D24:E24" si="16">D25</f>
        <v>4336</v>
      </c>
      <c r="E24" s="74">
        <f t="shared" si="16"/>
        <v>5000</v>
      </c>
    </row>
    <row r="25" spans="1:5" ht="30" x14ac:dyDescent="0.2">
      <c r="A25" s="75">
        <v>42</v>
      </c>
      <c r="B25" s="76" t="s">
        <v>50</v>
      </c>
      <c r="C25" s="52">
        <v>664</v>
      </c>
      <c r="D25" s="52">
        <v>4336</v>
      </c>
      <c r="E25" s="77">
        <f t="shared" ref="E25" si="17">C25+D25</f>
        <v>5000</v>
      </c>
    </row>
    <row r="26" spans="1:5" ht="25.5" customHeight="1" x14ac:dyDescent="0.2">
      <c r="A26" s="69">
        <v>1012</v>
      </c>
      <c r="B26" s="70" t="s">
        <v>83</v>
      </c>
      <c r="C26" s="71">
        <f>C27</f>
        <v>1052459</v>
      </c>
      <c r="D26" s="71">
        <f t="shared" ref="D26:E26" si="18">D27</f>
        <v>0</v>
      </c>
      <c r="E26" s="71">
        <f t="shared" si="18"/>
        <v>1052459</v>
      </c>
    </row>
    <row r="27" spans="1:5" ht="25.5" customHeight="1" x14ac:dyDescent="0.2">
      <c r="A27" s="69">
        <v>43</v>
      </c>
      <c r="B27" s="70" t="s">
        <v>84</v>
      </c>
      <c r="C27" s="71">
        <f>C28+C32</f>
        <v>1052459</v>
      </c>
      <c r="D27" s="71">
        <f t="shared" ref="D27:E27" si="19">D28+D32</f>
        <v>0</v>
      </c>
      <c r="E27" s="71">
        <f t="shared" si="19"/>
        <v>1052459</v>
      </c>
    </row>
    <row r="28" spans="1:5" ht="25.5" customHeight="1" x14ac:dyDescent="0.2">
      <c r="A28" s="72">
        <v>3</v>
      </c>
      <c r="B28" s="73" t="s">
        <v>7</v>
      </c>
      <c r="C28" s="74">
        <f>C29+C30+C31</f>
        <v>1030958</v>
      </c>
      <c r="D28" s="74">
        <f t="shared" ref="D28:E28" si="20">D29+D30+D31</f>
        <v>0</v>
      </c>
      <c r="E28" s="74">
        <f t="shared" si="20"/>
        <v>1030958</v>
      </c>
    </row>
    <row r="29" spans="1:5" ht="25.5" customHeight="1" x14ac:dyDescent="0.2">
      <c r="A29" s="75">
        <v>31</v>
      </c>
      <c r="B29" s="76" t="s">
        <v>8</v>
      </c>
      <c r="C29" s="52">
        <v>746632</v>
      </c>
      <c r="D29" s="52"/>
      <c r="E29" s="77">
        <f t="shared" ref="E29:E31" si="21">C29+D29</f>
        <v>746632</v>
      </c>
    </row>
    <row r="30" spans="1:5" ht="25.5" customHeight="1" x14ac:dyDescent="0.2">
      <c r="A30" s="75">
        <v>32</v>
      </c>
      <c r="B30" s="76" t="s">
        <v>17</v>
      </c>
      <c r="C30" s="52">
        <v>284060</v>
      </c>
      <c r="D30" s="52"/>
      <c r="E30" s="77">
        <f t="shared" si="21"/>
        <v>284060</v>
      </c>
    </row>
    <row r="31" spans="1:5" ht="25.5" customHeight="1" x14ac:dyDescent="0.2">
      <c r="A31" s="75">
        <v>34</v>
      </c>
      <c r="B31" s="76" t="s">
        <v>49</v>
      </c>
      <c r="C31" s="79">
        <v>266</v>
      </c>
      <c r="D31" s="79"/>
      <c r="E31" s="77">
        <f t="shared" si="21"/>
        <v>266</v>
      </c>
    </row>
    <row r="32" spans="1:5" ht="25.5" customHeight="1" x14ac:dyDescent="0.2">
      <c r="A32" s="72">
        <v>4</v>
      </c>
      <c r="B32" s="78" t="s">
        <v>55</v>
      </c>
      <c r="C32" s="74">
        <f>C33+C34</f>
        <v>21501</v>
      </c>
      <c r="D32" s="74">
        <f t="shared" ref="D32:E32" si="22">D33+D34</f>
        <v>0</v>
      </c>
      <c r="E32" s="74">
        <f t="shared" si="22"/>
        <v>21501</v>
      </c>
    </row>
    <row r="33" spans="1:5" ht="30" x14ac:dyDescent="0.2">
      <c r="A33" s="75">
        <v>41</v>
      </c>
      <c r="B33" s="76" t="s">
        <v>10</v>
      </c>
      <c r="C33" s="52">
        <v>2654</v>
      </c>
      <c r="D33" s="52"/>
      <c r="E33" s="77">
        <f t="shared" ref="E33" si="23">C33+D33</f>
        <v>2654</v>
      </c>
    </row>
    <row r="34" spans="1:5" ht="30" x14ac:dyDescent="0.2">
      <c r="A34" s="75">
        <v>42</v>
      </c>
      <c r="B34" s="76" t="s">
        <v>50</v>
      </c>
      <c r="C34" s="52">
        <v>18847</v>
      </c>
      <c r="D34" s="52"/>
      <c r="E34" s="77">
        <f t="shared" ref="E34" si="24">C34+D34</f>
        <v>18847</v>
      </c>
    </row>
  </sheetData>
  <mergeCells count="2">
    <mergeCell ref="A4:B4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Atubanjski</cp:lastModifiedBy>
  <cp:lastPrinted>2025-10-30T09:53:05Z</cp:lastPrinted>
  <dcterms:created xsi:type="dcterms:W3CDTF">2022-08-12T12:51:27Z</dcterms:created>
  <dcterms:modified xsi:type="dcterms:W3CDTF">2025-11-07T13:27:43Z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