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I272" i="9"/>
  <c r="H272" i="9"/>
  <c r="F272" i="9"/>
  <c r="E272" i="9"/>
  <c r="B272" i="9" s="1"/>
  <c r="E271" i="9"/>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s="1"/>
  <c r="E263" i="9"/>
  <c r="B263" i="9" s="1"/>
  <c r="M262" i="9"/>
  <c r="L262" i="9"/>
  <c r="F262" i="9" s="1"/>
  <c r="B262" i="9" s="1"/>
  <c r="E262" i="9"/>
  <c r="M261" i="9"/>
  <c r="L261" i="9"/>
  <c r="F261" i="9" s="1"/>
  <c r="E261" i="9"/>
  <c r="B261" i="9" s="1"/>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s="1"/>
  <c r="E255" i="9"/>
  <c r="B255" i="9" s="1"/>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B249" i="9" s="1"/>
  <c r="M248" i="9"/>
  <c r="L248" i="9"/>
  <c r="F248" i="9"/>
  <c r="E248" i="9"/>
  <c r="B248" i="9" s="1"/>
  <c r="M247" i="9"/>
  <c r="L247" i="9"/>
  <c r="F247" i="9" s="1"/>
  <c r="E247" i="9"/>
  <c r="B247" i="9" s="1"/>
  <c r="M246" i="9"/>
  <c r="L246" i="9"/>
  <c r="F246" i="9" s="1"/>
  <c r="B246" i="9" s="1"/>
  <c r="E246" i="9"/>
  <c r="M245" i="9"/>
  <c r="L245" i="9"/>
  <c r="F245" i="9" s="1"/>
  <c r="E245" i="9"/>
  <c r="B245" i="9" s="1"/>
  <c r="M244" i="9"/>
  <c r="L244" i="9"/>
  <c r="F244" i="9"/>
  <c r="E244" i="9"/>
  <c r="B244" i="9" s="1"/>
  <c r="M243" i="9"/>
  <c r="L243" i="9"/>
  <c r="F243" i="9" s="1"/>
  <c r="E243" i="9"/>
  <c r="B243" i="9" s="1"/>
  <c r="M242" i="9"/>
  <c r="L242" i="9"/>
  <c r="F242" i="9" s="1"/>
  <c r="B242" i="9" s="1"/>
  <c r="E242" i="9"/>
  <c r="M241" i="9"/>
  <c r="L241" i="9"/>
  <c r="F241" i="9" s="1"/>
  <c r="E241" i="9"/>
  <c r="M240" i="9"/>
  <c r="L240" i="9"/>
  <c r="F240" i="9"/>
  <c r="E240" i="9"/>
  <c r="B240" i="9" s="1"/>
  <c r="M239" i="9"/>
  <c r="L239" i="9"/>
  <c r="F239" i="9" s="1"/>
  <c r="E239" i="9"/>
  <c r="B239" i="9" s="1"/>
  <c r="M238" i="9"/>
  <c r="L238" i="9"/>
  <c r="F238" i="9" s="1"/>
  <c r="B238" i="9" s="1"/>
  <c r="E238" i="9"/>
  <c r="M237" i="9"/>
  <c r="L237" i="9"/>
  <c r="F237" i="9" s="1"/>
  <c r="E237" i="9"/>
  <c r="B237" i="9" s="1"/>
  <c r="M236" i="9"/>
  <c r="L236" i="9"/>
  <c r="F236" i="9"/>
  <c r="E236" i="9"/>
  <c r="B236" i="9" s="1"/>
  <c r="M235" i="9"/>
  <c r="L235" i="9"/>
  <c r="F235" i="9" s="1"/>
  <c r="E235" i="9"/>
  <c r="M234" i="9"/>
  <c r="L234" i="9"/>
  <c r="F234" i="9" s="1"/>
  <c r="B234" i="9" s="1"/>
  <c r="E234" i="9"/>
  <c r="M233" i="9"/>
  <c r="L233" i="9"/>
  <c r="F233" i="9" s="1"/>
  <c r="E233" i="9"/>
  <c r="B233" i="9" s="1"/>
  <c r="M232" i="9"/>
  <c r="L232" i="9"/>
  <c r="F232" i="9"/>
  <c r="E232" i="9"/>
  <c r="B232" i="9" s="1"/>
  <c r="M231" i="9"/>
  <c r="L231" i="9"/>
  <c r="F231" i="9" s="1"/>
  <c r="E231" i="9"/>
  <c r="B231" i="9" s="1"/>
  <c r="M230" i="9"/>
  <c r="L230" i="9"/>
  <c r="F230" i="9" s="1"/>
  <c r="B230" i="9" s="1"/>
  <c r="E230" i="9"/>
  <c r="M229" i="9"/>
  <c r="L229" i="9"/>
  <c r="F229" i="9" s="1"/>
  <c r="E229" i="9"/>
  <c r="B229" i="9" s="1"/>
  <c r="M228" i="9"/>
  <c r="L228" i="9"/>
  <c r="F228" i="9"/>
  <c r="E228" i="9"/>
  <c r="B228" i="9" s="1"/>
  <c r="M227" i="9"/>
  <c r="L227" i="9"/>
  <c r="F227" i="9" s="1"/>
  <c r="E227" i="9"/>
  <c r="B227" i="9" s="1"/>
  <c r="M226" i="9"/>
  <c r="L226" i="9"/>
  <c r="F226" i="9" s="1"/>
  <c r="B226" i="9" s="1"/>
  <c r="E226" i="9"/>
  <c r="M225" i="9"/>
  <c r="L225" i="9"/>
  <c r="F225" i="9" s="1"/>
  <c r="E225" i="9"/>
  <c r="M224" i="9"/>
  <c r="L224" i="9"/>
  <c r="F224" i="9"/>
  <c r="E224" i="9"/>
  <c r="B224" i="9" s="1"/>
  <c r="M223" i="9"/>
  <c r="L223" i="9"/>
  <c r="F223" i="9" s="1"/>
  <c r="E223" i="9"/>
  <c r="B223" i="9" s="1"/>
  <c r="M222" i="9"/>
  <c r="L222" i="9"/>
  <c r="F222" i="9" s="1"/>
  <c r="B222" i="9" s="1"/>
  <c r="E222" i="9"/>
  <c r="M221" i="9"/>
  <c r="L221" i="9"/>
  <c r="F221" i="9" s="1"/>
  <c r="E221" i="9"/>
  <c r="B221" i="9" s="1"/>
  <c r="M220" i="9"/>
  <c r="L220" i="9"/>
  <c r="F220" i="9"/>
  <c r="E220" i="9"/>
  <c r="B220" i="9" s="1"/>
  <c r="M219" i="9"/>
  <c r="L219" i="9"/>
  <c r="F219" i="9" s="1"/>
  <c r="E219" i="9"/>
  <c r="M218" i="9"/>
  <c r="L218" i="9"/>
  <c r="F218" i="9" s="1"/>
  <c r="B218" i="9" s="1"/>
  <c r="E218" i="9"/>
  <c r="M217" i="9"/>
  <c r="L217" i="9"/>
  <c r="F217" i="9" s="1"/>
  <c r="E217" i="9"/>
  <c r="B217" i="9" s="1"/>
  <c r="M216" i="9"/>
  <c r="L216" i="9"/>
  <c r="F216" i="9" s="1"/>
  <c r="E216" i="9"/>
  <c r="M215" i="9"/>
  <c r="L215" i="9"/>
  <c r="F215" i="9" s="1"/>
  <c r="B215" i="9" s="1"/>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F32" i="9"/>
  <c r="H31" i="9"/>
  <c r="G31" i="9"/>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3" i="9" s="1"/>
  <c r="E273" i="9" s="1"/>
  <c r="B273" i="9" s="1"/>
  <c r="I3" i="9"/>
  <c r="H3" i="9"/>
  <c r="G3" i="9"/>
  <c r="D101" i="8"/>
  <c r="D95" i="8"/>
  <c r="D90" i="8"/>
  <c r="D85" i="8"/>
  <c r="D80" i="8"/>
  <c r="D75" i="8"/>
  <c r="D70" i="8"/>
  <c r="D65" i="8"/>
  <c r="C1540" i="1" s="1"/>
  <c r="G1540" i="1" s="1"/>
  <c r="D60" i="8"/>
  <c r="D55" i="8"/>
  <c r="D49" i="8" s="1"/>
  <c r="C1524" i="1" s="1"/>
  <c r="D50" i="8"/>
  <c r="D44" i="8"/>
  <c r="D36" i="8"/>
  <c r="D26" i="8"/>
  <c r="D24" i="8" s="1"/>
  <c r="D18" i="8"/>
  <c r="D8" i="8"/>
  <c r="D6" i="8" s="1"/>
  <c r="E44" i="7"/>
  <c r="D44" i="7"/>
  <c r="E39" i="7"/>
  <c r="E38" i="7" s="1"/>
  <c r="D1469" i="1" s="1"/>
  <c r="D39" i="7"/>
  <c r="D38" i="7" s="1"/>
  <c r="H31" i="3" s="1"/>
  <c r="E30" i="7"/>
  <c r="D30" i="7"/>
  <c r="E23" i="7"/>
  <c r="D23" i="7"/>
  <c r="E22" i="7"/>
  <c r="D22" i="7"/>
  <c r="E14" i="7"/>
  <c r="D14" i="7"/>
  <c r="E7" i="7"/>
  <c r="E6" i="7" s="1"/>
  <c r="D7" i="7"/>
  <c r="D6" i="7" s="1"/>
  <c r="D5" i="7" s="1"/>
  <c r="E5" i="7"/>
  <c r="D1436"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D238" i="5" s="1"/>
  <c r="F238"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175" i="1" s="1"/>
  <c r="D198" i="5"/>
  <c r="F197" i="5"/>
  <c r="F196" i="5"/>
  <c r="F195" i="5"/>
  <c r="F194" i="5"/>
  <c r="F193" i="5"/>
  <c r="F192" i="5"/>
  <c r="F191" i="5"/>
  <c r="E191" i="5"/>
  <c r="D191" i="5"/>
  <c r="D190" i="5" s="1"/>
  <c r="G291" i="9"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E118" i="5" s="1"/>
  <c r="D1096"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E8" i="5"/>
  <c r="E7" i="5" s="1"/>
  <c r="D985"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3" i="1" s="1"/>
  <c r="D629" i="4"/>
  <c r="F628" i="4"/>
  <c r="F627" i="4"/>
  <c r="F626" i="4"/>
  <c r="E626" i="4"/>
  <c r="D626" i="4"/>
  <c r="D625"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F579" i="4"/>
  <c r="F578" i="4"/>
  <c r="F577" i="4"/>
  <c r="E577" i="4"/>
  <c r="D577" i="4"/>
  <c r="F576" i="4"/>
  <c r="F575" i="4"/>
  <c r="F574" i="4"/>
  <c r="E574" i="4"/>
  <c r="D574" i="4"/>
  <c r="F573" i="4"/>
  <c r="F572" i="4"/>
  <c r="E571" i="4"/>
  <c r="D571" i="4"/>
  <c r="F570" i="4"/>
  <c r="F569" i="4"/>
  <c r="E568" i="4"/>
  <c r="E567" i="4" s="1"/>
  <c r="D568" i="4"/>
  <c r="D567" i="4" s="1"/>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19" i="1" s="1"/>
  <c r="D525" i="4"/>
  <c r="F524" i="4"/>
  <c r="F523" i="4"/>
  <c r="F522" i="4"/>
  <c r="E522" i="4"/>
  <c r="D522" i="4"/>
  <c r="F521" i="4"/>
  <c r="F520" i="4"/>
  <c r="E519" i="4"/>
  <c r="D519" i="4"/>
  <c r="F519" i="4" s="1"/>
  <c r="F518" i="4"/>
  <c r="F517" i="4"/>
  <c r="E516" i="4"/>
  <c r="D516" i="4"/>
  <c r="F516" i="4" s="1"/>
  <c r="D515" i="4"/>
  <c r="F514" i="4"/>
  <c r="F513" i="4"/>
  <c r="F512" i="4"/>
  <c r="F511" i="4"/>
  <c r="F510" i="4"/>
  <c r="F509" i="4"/>
  <c r="F508" i="4"/>
  <c r="F507" i="4"/>
  <c r="E507" i="4"/>
  <c r="D501" i="1" s="1"/>
  <c r="D507" i="4"/>
  <c r="F506" i="4"/>
  <c r="F505" i="4"/>
  <c r="F504" i="4"/>
  <c r="F503" i="4"/>
  <c r="E502" i="4"/>
  <c r="D502" i="4"/>
  <c r="F501" i="4"/>
  <c r="F500" i="4"/>
  <c r="F499" i="4"/>
  <c r="F498" i="4"/>
  <c r="F497" i="4"/>
  <c r="F496" i="4"/>
  <c r="F495" i="4"/>
  <c r="E495" i="4"/>
  <c r="D489" i="1" s="1"/>
  <c r="G489" i="1"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D460" i="1" s="1"/>
  <c r="D466" i="4"/>
  <c r="F465" i="4"/>
  <c r="F464" i="4"/>
  <c r="F463" i="4"/>
  <c r="E463" i="4"/>
  <c r="D457" i="1" s="1"/>
  <c r="H457" i="1" s="1"/>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36" i="1" s="1"/>
  <c r="G436" i="1" s="1"/>
  <c r="D442" i="4"/>
  <c r="F442" i="4" s="1"/>
  <c r="F441" i="4"/>
  <c r="F440" i="4"/>
  <c r="F439" i="4"/>
  <c r="F438" i="4"/>
  <c r="F437" i="4"/>
  <c r="F436" i="4"/>
  <c r="F435" i="4"/>
  <c r="E435" i="4"/>
  <c r="D435" i="4"/>
  <c r="F434" i="4"/>
  <c r="F433" i="4"/>
  <c r="F432" i="4"/>
  <c r="F431" i="4"/>
  <c r="E430" i="4"/>
  <c r="D424" i="1" s="1"/>
  <c r="D430" i="4"/>
  <c r="F429" i="4"/>
  <c r="F428" i="4"/>
  <c r="F427" i="4"/>
  <c r="E427" i="4"/>
  <c r="D421" i="1" s="1"/>
  <c r="H421" i="1" s="1"/>
  <c r="D427" i="4"/>
  <c r="F426" i="4"/>
  <c r="F425" i="4"/>
  <c r="F424" i="4"/>
  <c r="F423" i="4"/>
  <c r="E422" i="4"/>
  <c r="D422" i="4"/>
  <c r="D421" i="4"/>
  <c r="E418" i="4"/>
  <c r="D418" i="4"/>
  <c r="E417" i="4"/>
  <c r="E644" i="4" s="1"/>
  <c r="D417" i="4"/>
  <c r="F417" i="4" s="1"/>
  <c r="E416" i="4"/>
  <c r="E643" i="4" s="1"/>
  <c r="D637" i="1" s="1"/>
  <c r="D416" i="4"/>
  <c r="F411" i="4"/>
  <c r="F410" i="4"/>
  <c r="F409" i="4"/>
  <c r="F406" i="4"/>
  <c r="F405" i="4"/>
  <c r="F404" i="4"/>
  <c r="F403" i="4"/>
  <c r="E402" i="4"/>
  <c r="D402" i="4"/>
  <c r="F401" i="4"/>
  <c r="E400" i="4"/>
  <c r="D400" i="4"/>
  <c r="F400" i="4" s="1"/>
  <c r="F399" i="4"/>
  <c r="F398" i="4"/>
  <c r="E397" i="4"/>
  <c r="E396" i="4" s="1"/>
  <c r="D397" i="4"/>
  <c r="F397" i="4" s="1"/>
  <c r="D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3" i="1" s="1"/>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E299" i="4"/>
  <c r="D299" i="4"/>
  <c r="F296" i="4"/>
  <c r="F295" i="4"/>
  <c r="F294" i="4"/>
  <c r="F293" i="4"/>
  <c r="F292"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E196" i="4"/>
  <c r="D192" i="1" s="1"/>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D163" i="4"/>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D140" i="4"/>
  <c r="F138" i="4"/>
  <c r="F137" i="4"/>
  <c r="F136" i="4"/>
  <c r="F135" i="4"/>
  <c r="F134" i="4"/>
  <c r="E134" i="4"/>
  <c r="D134" i="4"/>
  <c r="E133" i="4"/>
  <c r="F133" i="4" s="1"/>
  <c r="D133" i="4"/>
  <c r="F132" i="4"/>
  <c r="F131" i="4"/>
  <c r="F130" i="4"/>
  <c r="F129" i="4"/>
  <c r="E128" i="4"/>
  <c r="D128" i="4"/>
  <c r="F127" i="4"/>
  <c r="F126" i="4"/>
  <c r="F125" i="4"/>
  <c r="E125" i="4"/>
  <c r="D125" i="4"/>
  <c r="E124" i="4"/>
  <c r="D120" i="1" s="1"/>
  <c r="H120" i="1" s="1"/>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I30" i="3"/>
  <c r="H30" i="3"/>
  <c r="G30" i="3"/>
  <c r="B30" i="3"/>
  <c r="I29" i="3"/>
  <c r="H29" i="3"/>
  <c r="G29" i="3"/>
  <c r="B29" i="3"/>
  <c r="G28" i="3"/>
  <c r="B28" i="3"/>
  <c r="G27" i="3"/>
  <c r="B27" i="3"/>
  <c r="I26" i="3"/>
  <c r="H26" i="3"/>
  <c r="G26" i="3"/>
  <c r="B26" i="3"/>
  <c r="H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580" i="1"/>
  <c r="C1580" i="1"/>
  <c r="G1580" i="1" s="1"/>
  <c r="C1579" i="1"/>
  <c r="H1579" i="1" s="1"/>
  <c r="C1578" i="1"/>
  <c r="G1578" i="1" s="1"/>
  <c r="H1577" i="1"/>
  <c r="G1577" i="1"/>
  <c r="C1577" i="1"/>
  <c r="G1576" i="1"/>
  <c r="C1576" i="1"/>
  <c r="H1576" i="1" s="1"/>
  <c r="C1575" i="1"/>
  <c r="H1575" i="1" s="1"/>
  <c r="C1574" i="1"/>
  <c r="G1574" i="1" s="1"/>
  <c r="H1573" i="1"/>
  <c r="G1573" i="1"/>
  <c r="C1573" i="1"/>
  <c r="H1572" i="1"/>
  <c r="C1572" i="1"/>
  <c r="G1572" i="1" s="1"/>
  <c r="C1571" i="1"/>
  <c r="H1571" i="1" s="1"/>
  <c r="C1570" i="1"/>
  <c r="G1570" i="1" s="1"/>
  <c r="H1569" i="1"/>
  <c r="G1569" i="1"/>
  <c r="C1569" i="1"/>
  <c r="G1568" i="1"/>
  <c r="C1568" i="1"/>
  <c r="H1568" i="1" s="1"/>
  <c r="C1567" i="1"/>
  <c r="H1567" i="1" s="1"/>
  <c r="C1566" i="1"/>
  <c r="G1566" i="1" s="1"/>
  <c r="H1565" i="1"/>
  <c r="G1565" i="1"/>
  <c r="C1565" i="1"/>
  <c r="H1564" i="1"/>
  <c r="C1564" i="1"/>
  <c r="G1564" i="1" s="1"/>
  <c r="C1563" i="1"/>
  <c r="H1563" i="1" s="1"/>
  <c r="C1562" i="1"/>
  <c r="G1562" i="1" s="1"/>
  <c r="H1561" i="1"/>
  <c r="G1561" i="1"/>
  <c r="C1561" i="1"/>
  <c r="G1560" i="1"/>
  <c r="C1560" i="1"/>
  <c r="H1560" i="1" s="1"/>
  <c r="C1559" i="1"/>
  <c r="H1559" i="1" s="1"/>
  <c r="C1558" i="1"/>
  <c r="G1558" i="1" s="1"/>
  <c r="H1557" i="1"/>
  <c r="G1557" i="1"/>
  <c r="C1557" i="1"/>
  <c r="H1556" i="1"/>
  <c r="C1556" i="1"/>
  <c r="G1556" i="1" s="1"/>
  <c r="C1555" i="1"/>
  <c r="H1555" i="1" s="1"/>
  <c r="C1554" i="1"/>
  <c r="G1554" i="1" s="1"/>
  <c r="H1553" i="1"/>
  <c r="G1553" i="1"/>
  <c r="C1553" i="1"/>
  <c r="G1552" i="1"/>
  <c r="C1552" i="1"/>
  <c r="H1552" i="1" s="1"/>
  <c r="C1551" i="1"/>
  <c r="H1551" i="1" s="1"/>
  <c r="C1550" i="1"/>
  <c r="G1550" i="1" s="1"/>
  <c r="H1549" i="1"/>
  <c r="G1549" i="1"/>
  <c r="C1549" i="1"/>
  <c r="H1548" i="1"/>
  <c r="C1548" i="1"/>
  <c r="G1548" i="1" s="1"/>
  <c r="C1547" i="1"/>
  <c r="H1547" i="1" s="1"/>
  <c r="C1546" i="1"/>
  <c r="G1546" i="1" s="1"/>
  <c r="H1545" i="1"/>
  <c r="G1545" i="1"/>
  <c r="C1545" i="1"/>
  <c r="G1544" i="1"/>
  <c r="C1544" i="1"/>
  <c r="H1544" i="1" s="1"/>
  <c r="C1543" i="1"/>
  <c r="H1543" i="1" s="1"/>
  <c r="C1542" i="1"/>
  <c r="G1542" i="1" s="1"/>
  <c r="H1541" i="1"/>
  <c r="G1541" i="1"/>
  <c r="C1541" i="1"/>
  <c r="H1540" i="1"/>
  <c r="G1539" i="1"/>
  <c r="C1539" i="1"/>
  <c r="H1539" i="1" s="1"/>
  <c r="C1538" i="1"/>
  <c r="G1538" i="1" s="1"/>
  <c r="H1537" i="1"/>
  <c r="G1537" i="1"/>
  <c r="C1537" i="1"/>
  <c r="C1536" i="1"/>
  <c r="H1536" i="1" s="1"/>
  <c r="C1535" i="1"/>
  <c r="H1535" i="1" s="1"/>
  <c r="C1534" i="1"/>
  <c r="G1534" i="1" s="1"/>
  <c r="H1533" i="1"/>
  <c r="G1533" i="1"/>
  <c r="C1533" i="1"/>
  <c r="H1532" i="1"/>
  <c r="C1532" i="1"/>
  <c r="G1532" i="1" s="1"/>
  <c r="G1531" i="1"/>
  <c r="C1531" i="1"/>
  <c r="H1531" i="1" s="1"/>
  <c r="C1530" i="1"/>
  <c r="G1530" i="1" s="1"/>
  <c r="H1529" i="1"/>
  <c r="G1529" i="1"/>
  <c r="C1529" i="1"/>
  <c r="C1528" i="1"/>
  <c r="H1528" i="1" s="1"/>
  <c r="C1527" i="1"/>
  <c r="H1527" i="1" s="1"/>
  <c r="C1526" i="1"/>
  <c r="G1526" i="1" s="1"/>
  <c r="H1525" i="1"/>
  <c r="G1525" i="1"/>
  <c r="C1525" i="1"/>
  <c r="G1523" i="1"/>
  <c r="C1523" i="1"/>
  <c r="H1523" i="1" s="1"/>
  <c r="C1522" i="1"/>
  <c r="G1522" i="1" s="1"/>
  <c r="H1521" i="1"/>
  <c r="G1521" i="1"/>
  <c r="C1521" i="1"/>
  <c r="C1520" i="1"/>
  <c r="H1520" i="1" s="1"/>
  <c r="C1519" i="1"/>
  <c r="H1519" i="1" s="1"/>
  <c r="H1516" i="1"/>
  <c r="G1516" i="1"/>
  <c r="C1516" i="1"/>
  <c r="C1515" i="1"/>
  <c r="H1514"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1" i="1"/>
  <c r="G1501" i="1"/>
  <c r="C1501" i="1"/>
  <c r="H1500" i="1"/>
  <c r="G1500" i="1"/>
  <c r="C1500" i="1"/>
  <c r="C1499"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G1485" i="1"/>
  <c r="C1485" i="1"/>
  <c r="H1484" i="1"/>
  <c r="G1484" i="1"/>
  <c r="C1484" i="1"/>
  <c r="C1483" i="1"/>
  <c r="H1482" i="1"/>
  <c r="C1482" i="1"/>
  <c r="G1482" i="1" s="1"/>
  <c r="H1480" i="1"/>
  <c r="C1480" i="1"/>
  <c r="D1479" i="1"/>
  <c r="C1479" i="1"/>
  <c r="J1478" i="1"/>
  <c r="D1478" i="1"/>
  <c r="C1478" i="1"/>
  <c r="H1477" i="1"/>
  <c r="G1477" i="1"/>
  <c r="I1477" i="1" s="1"/>
  <c r="D1477" i="1"/>
  <c r="C1477" i="1"/>
  <c r="J1477" i="1" s="1"/>
  <c r="G1476" i="1"/>
  <c r="I1476" i="1" s="1"/>
  <c r="D1476" i="1"/>
  <c r="C1476" i="1"/>
  <c r="H1476" i="1" s="1"/>
  <c r="D1475" i="1"/>
  <c r="G1475" i="1" s="1"/>
  <c r="C1475" i="1"/>
  <c r="H1474" i="1"/>
  <c r="G1474" i="1"/>
  <c r="I1474" i="1" s="1"/>
  <c r="D1474" i="1"/>
  <c r="C1474" i="1"/>
  <c r="J1474" i="1" s="1"/>
  <c r="D1473" i="1"/>
  <c r="C1473" i="1"/>
  <c r="J1473" i="1" s="1"/>
  <c r="D1472" i="1"/>
  <c r="C1472" i="1"/>
  <c r="G1471" i="1"/>
  <c r="D1471" i="1"/>
  <c r="C1471" i="1"/>
  <c r="D1470" i="1"/>
  <c r="C1470" i="1"/>
  <c r="C1469" i="1"/>
  <c r="D1468" i="1"/>
  <c r="C1468" i="1"/>
  <c r="D1467" i="1"/>
  <c r="G1467" i="1" s="1"/>
  <c r="C1467" i="1"/>
  <c r="H1466" i="1"/>
  <c r="G1466" i="1"/>
  <c r="D1466" i="1"/>
  <c r="C1466" i="1"/>
  <c r="J1466" i="1" s="1"/>
  <c r="D1465" i="1"/>
  <c r="C1465" i="1"/>
  <c r="D1464" i="1"/>
  <c r="C1464" i="1"/>
  <c r="G1463" i="1"/>
  <c r="D1463" i="1"/>
  <c r="C1463" i="1"/>
  <c r="H1462" i="1"/>
  <c r="G1462" i="1"/>
  <c r="I1462" i="1" s="1"/>
  <c r="D1462" i="1"/>
  <c r="C1462" i="1"/>
  <c r="J1462" i="1" s="1"/>
  <c r="H1461" i="1"/>
  <c r="G1461" i="1"/>
  <c r="D1461" i="1"/>
  <c r="C1461" i="1"/>
  <c r="J1460" i="1"/>
  <c r="D1460" i="1"/>
  <c r="C1460" i="1"/>
  <c r="D1459" i="1"/>
  <c r="C1459" i="1"/>
  <c r="D1458" i="1"/>
  <c r="G1458" i="1" s="1"/>
  <c r="C1458" i="1"/>
  <c r="H1457" i="1"/>
  <c r="G1457" i="1"/>
  <c r="D1457" i="1"/>
  <c r="C1457" i="1"/>
  <c r="J1457" i="1" s="1"/>
  <c r="D1456" i="1"/>
  <c r="C1456" i="1"/>
  <c r="D1455" i="1"/>
  <c r="C1455" i="1"/>
  <c r="D1454" i="1"/>
  <c r="C1454" i="1"/>
  <c r="D1453" i="1"/>
  <c r="C1453" i="1"/>
  <c r="G1452" i="1"/>
  <c r="D1452" i="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I1443" i="1" s="1"/>
  <c r="D1443" i="1"/>
  <c r="C1443" i="1"/>
  <c r="J1443" i="1" s="1"/>
  <c r="J1442" i="1"/>
  <c r="D1442" i="1"/>
  <c r="C1442" i="1"/>
  <c r="H1441" i="1"/>
  <c r="G1441" i="1"/>
  <c r="I1441" i="1" s="1"/>
  <c r="D1441" i="1"/>
  <c r="C1441" i="1"/>
  <c r="J1441" i="1" s="1"/>
  <c r="J1440" i="1"/>
  <c r="D1440" i="1"/>
  <c r="C1440" i="1"/>
  <c r="H1439" i="1"/>
  <c r="G1439" i="1"/>
  <c r="I1439" i="1" s="1"/>
  <c r="D1439" i="1"/>
  <c r="C1439" i="1"/>
  <c r="J1439" i="1" s="1"/>
  <c r="H1438" i="1"/>
  <c r="G1438" i="1"/>
  <c r="D1438" i="1"/>
  <c r="C1438" i="1"/>
  <c r="H1437" i="1"/>
  <c r="G1437" i="1"/>
  <c r="D1437" i="1"/>
  <c r="C1437" i="1"/>
  <c r="H1436" i="1"/>
  <c r="G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D626" i="1"/>
  <c r="H625" i="1"/>
  <c r="G625" i="1"/>
  <c r="D625" i="1"/>
  <c r="C625" i="1"/>
  <c r="H624" i="1"/>
  <c r="G624" i="1"/>
  <c r="D624" i="1"/>
  <c r="C624"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D463" i="1"/>
  <c r="H462" i="1"/>
  <c r="G462" i="1"/>
  <c r="D462" i="1"/>
  <c r="C462" i="1"/>
  <c r="H461" i="1"/>
  <c r="G461" i="1"/>
  <c r="D461" i="1"/>
  <c r="C461" i="1"/>
  <c r="H459" i="1"/>
  <c r="G459" i="1"/>
  <c r="D459" i="1"/>
  <c r="C459" i="1"/>
  <c r="H458" i="1"/>
  <c r="G458" i="1"/>
  <c r="D458" i="1"/>
  <c r="C458" i="1"/>
  <c r="G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D416" i="1"/>
  <c r="C413" i="1"/>
  <c r="H412" i="1"/>
  <c r="G412" i="1"/>
  <c r="D412"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B216" i="9" l="1"/>
  <c r="E283" i="9"/>
  <c r="B283" i="9" s="1"/>
  <c r="E32" i="9"/>
  <c r="B32" i="9" s="1"/>
  <c r="E31" i="9"/>
  <c r="B31" i="9" s="1"/>
  <c r="E284" i="9"/>
  <c r="B284" i="9" s="1"/>
  <c r="G1524" i="1"/>
  <c r="H1524" i="1"/>
  <c r="D43" i="8"/>
  <c r="F567" i="4"/>
  <c r="C561" i="1"/>
  <c r="H1456" i="1"/>
  <c r="G1456" i="1"/>
  <c r="I1456" i="1" s="1"/>
  <c r="H1488" i="1"/>
  <c r="G1488" i="1"/>
  <c r="H1496" i="1"/>
  <c r="G1496" i="1"/>
  <c r="H1512" i="1"/>
  <c r="G1512" i="1"/>
  <c r="D149" i="1"/>
  <c r="E152" i="4"/>
  <c r="F225" i="4"/>
  <c r="D224" i="4"/>
  <c r="C221" i="1"/>
  <c r="F259" i="4"/>
  <c r="C255" i="1"/>
  <c r="F364" i="4"/>
  <c r="D363" i="4"/>
  <c r="C359" i="1"/>
  <c r="F421" i="4"/>
  <c r="C415" i="1"/>
  <c r="F430" i="4"/>
  <c r="C424" i="1"/>
  <c r="D459" i="4"/>
  <c r="F466" i="4"/>
  <c r="C460" i="1"/>
  <c r="F469" i="4"/>
  <c r="C463" i="1"/>
  <c r="E472" i="4"/>
  <c r="D466" i="1" s="1"/>
  <c r="D472" i="1"/>
  <c r="F502" i="4"/>
  <c r="C496" i="1"/>
  <c r="F515" i="4"/>
  <c r="C509" i="1"/>
  <c r="F594" i="4"/>
  <c r="D593" i="4"/>
  <c r="C588" i="1"/>
  <c r="J1472" i="1"/>
  <c r="H1472" i="1"/>
  <c r="G1472" i="1"/>
  <c r="C108" i="1"/>
  <c r="H1453" i="1"/>
  <c r="G1453" i="1"/>
  <c r="J1455" i="1"/>
  <c r="H1455" i="1"/>
  <c r="G1455" i="1"/>
  <c r="J1464" i="1"/>
  <c r="H1464" i="1"/>
  <c r="G1464" i="1"/>
  <c r="I1464" i="1" s="1"/>
  <c r="J1479" i="1"/>
  <c r="G1479" i="1"/>
  <c r="I1479" i="1" s="1"/>
  <c r="G1486" i="1"/>
  <c r="H1486" i="1"/>
  <c r="G1494" i="1"/>
  <c r="H1494" i="1"/>
  <c r="G1502" i="1"/>
  <c r="H1502" i="1"/>
  <c r="G1510" i="1"/>
  <c r="H1510" i="1"/>
  <c r="G1528" i="1"/>
  <c r="G1536" i="1"/>
  <c r="H1542" i="1"/>
  <c r="H1550" i="1"/>
  <c r="H1558" i="1"/>
  <c r="H1566" i="1"/>
  <c r="H1574" i="1"/>
  <c r="F7" i="4"/>
  <c r="F140" i="4"/>
  <c r="D139" i="4"/>
  <c r="C136" i="1"/>
  <c r="F153" i="4"/>
  <c r="F159" i="4"/>
  <c r="F163" i="4"/>
  <c r="C159" i="1"/>
  <c r="D165" i="1"/>
  <c r="F169" i="4"/>
  <c r="F288" i="4"/>
  <c r="C284" i="1"/>
  <c r="D346" i="1"/>
  <c r="F396" i="4"/>
  <c r="C391" i="1"/>
  <c r="F402" i="4"/>
  <c r="C397" i="1"/>
  <c r="F422" i="4"/>
  <c r="C416" i="1"/>
  <c r="F473" i="4"/>
  <c r="D472" i="4"/>
  <c r="C467" i="1"/>
  <c r="F625" i="4"/>
  <c r="C619"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4" i="9"/>
  <c r="E164" i="9" s="1"/>
  <c r="B164" i="9" s="1"/>
  <c r="G163" i="9"/>
  <c r="E163" i="9" s="1"/>
  <c r="B163" i="9" s="1"/>
  <c r="G162" i="9"/>
  <c r="E162" i="9" s="1"/>
  <c r="B162" i="9" s="1"/>
  <c r="G161" i="9"/>
  <c r="E161" i="9" s="1"/>
  <c r="B161" i="9" s="1"/>
  <c r="G160" i="9"/>
  <c r="E160" i="9" s="1"/>
  <c r="B160" i="9" s="1"/>
  <c r="I10" i="9"/>
  <c r="H1465" i="1"/>
  <c r="G1465" i="1"/>
  <c r="G155" i="1"/>
  <c r="G421" i="1"/>
  <c r="H489" i="1"/>
  <c r="H1440" i="1"/>
  <c r="G1440" i="1"/>
  <c r="H1442" i="1"/>
  <c r="G1442" i="1"/>
  <c r="H1444" i="1"/>
  <c r="G1444" i="1"/>
  <c r="G1447" i="1"/>
  <c r="I1447" i="1" s="1"/>
  <c r="J1447" i="1"/>
  <c r="G1449" i="1"/>
  <c r="I1449" i="1" s="1"/>
  <c r="J1449" i="1"/>
  <c r="G1451" i="1"/>
  <c r="I1451" i="1" s="1"/>
  <c r="J1451" i="1"/>
  <c r="I1457" i="1"/>
  <c r="H1460" i="1"/>
  <c r="G1460" i="1"/>
  <c r="I1460" i="1" s="1"/>
  <c r="I1466" i="1"/>
  <c r="H1469" i="1"/>
  <c r="G1469" i="1"/>
  <c r="H1478" i="1"/>
  <c r="G1478" i="1"/>
  <c r="H1483" i="1"/>
  <c r="G1483" i="1"/>
  <c r="H1491" i="1"/>
  <c r="G1491" i="1"/>
  <c r="H1499" i="1"/>
  <c r="G1499" i="1"/>
  <c r="H1507" i="1"/>
  <c r="G1507" i="1"/>
  <c r="H1515" i="1"/>
  <c r="G1515" i="1"/>
  <c r="G1520" i="1"/>
  <c r="H1526" i="1"/>
  <c r="H1534" i="1"/>
  <c r="G1547" i="1"/>
  <c r="G1555" i="1"/>
  <c r="G1563" i="1"/>
  <c r="G1571" i="1"/>
  <c r="G1579" i="1"/>
  <c r="F51" i="4"/>
  <c r="D50" i="4"/>
  <c r="D6" i="4" s="1"/>
  <c r="E139" i="4"/>
  <c r="D135" i="1" s="1"/>
  <c r="D136" i="1"/>
  <c r="H20" i="9"/>
  <c r="G20" i="9"/>
  <c r="F152" i="4"/>
  <c r="C148" i="1"/>
  <c r="D269" i="1"/>
  <c r="E263" i="4"/>
  <c r="D259" i="1" s="1"/>
  <c r="F299" i="4"/>
  <c r="C294" i="1"/>
  <c r="F304" i="4"/>
  <c r="C299" i="1"/>
  <c r="E311" i="4"/>
  <c r="D306" i="1" s="1"/>
  <c r="D312" i="1"/>
  <c r="E344" i="4"/>
  <c r="D339" i="1" s="1"/>
  <c r="D340" i="1"/>
  <c r="F416" i="4"/>
  <c r="D643" i="4"/>
  <c r="C411" i="1"/>
  <c r="E114" i="6"/>
  <c r="D1416" i="1"/>
  <c r="G294" i="9"/>
  <c r="E294" i="9" s="1"/>
  <c r="D42" i="8"/>
  <c r="C1481" i="1"/>
  <c r="I1452" i="1"/>
  <c r="H1504" i="1"/>
  <c r="G1504" i="1"/>
  <c r="H1454" i="1"/>
  <c r="G1454" i="1"/>
  <c r="J1456" i="1"/>
  <c r="J1459" i="1"/>
  <c r="H1459" i="1"/>
  <c r="G1459" i="1"/>
  <c r="I1459" i="1" s="1"/>
  <c r="J1465" i="1"/>
  <c r="J1468" i="1"/>
  <c r="H1468" i="1"/>
  <c r="G1468" i="1"/>
  <c r="I1468" i="1" s="1"/>
  <c r="H1470" i="1"/>
  <c r="G1470" i="1"/>
  <c r="H1473" i="1"/>
  <c r="G1473" i="1"/>
  <c r="H1479" i="1"/>
  <c r="F124" i="4"/>
  <c r="F196" i="4"/>
  <c r="C192" i="1"/>
  <c r="D294" i="1"/>
  <c r="F312" i="4"/>
  <c r="D311" i="4"/>
  <c r="C307" i="1"/>
  <c r="D413" i="1"/>
  <c r="F418" i="4"/>
  <c r="F485" i="4"/>
  <c r="D484" i="4"/>
  <c r="C479" i="1"/>
  <c r="F555" i="4"/>
  <c r="C549" i="1"/>
  <c r="F568" i="4"/>
  <c r="C562" i="1"/>
  <c r="F571" i="4"/>
  <c r="C565" i="1"/>
  <c r="D620" i="1"/>
  <c r="E625" i="4"/>
  <c r="F629" i="4"/>
  <c r="C623" i="1"/>
  <c r="F632" i="4"/>
  <c r="C626" i="1"/>
  <c r="F8" i="5"/>
  <c r="C986" i="1"/>
  <c r="F45" i="5"/>
  <c r="C1023" i="1"/>
  <c r="F52" i="5"/>
  <c r="C1030" i="1"/>
  <c r="E190" i="5"/>
  <c r="E35" i="6"/>
  <c r="D1330" i="1"/>
  <c r="F89" i="6"/>
  <c r="C1383" i="1"/>
  <c r="F115" i="6"/>
  <c r="D114" i="6"/>
  <c r="C1401" i="1"/>
  <c r="C1409" i="1"/>
  <c r="J1476" i="1"/>
  <c r="E7" i="4"/>
  <c r="E50" i="4"/>
  <c r="D46" i="1" s="1"/>
  <c r="F253" i="4"/>
  <c r="D252" i="4"/>
  <c r="D263" i="4"/>
  <c r="F268" i="4"/>
  <c r="E421" i="4"/>
  <c r="F70" i="5"/>
  <c r="D69" i="5"/>
  <c r="F5" i="6"/>
  <c r="D1424" i="1"/>
  <c r="H1452" i="1"/>
  <c r="J1452" i="1"/>
  <c r="H1458" i="1"/>
  <c r="I1458" i="1" s="1"/>
  <c r="J1458" i="1"/>
  <c r="H1463" i="1"/>
  <c r="I1463" i="1" s="1"/>
  <c r="J1463" i="1"/>
  <c r="H1467" i="1"/>
  <c r="I1467" i="1" s="1"/>
  <c r="J1467" i="1"/>
  <c r="H1471" i="1"/>
  <c r="I1471" i="1" s="1"/>
  <c r="J1471" i="1"/>
  <c r="H1475" i="1"/>
  <c r="G1480" i="1"/>
  <c r="G1519" i="1"/>
  <c r="H1522" i="1"/>
  <c r="G1527" i="1"/>
  <c r="H1530" i="1"/>
  <c r="G1535" i="1"/>
  <c r="H1538" i="1"/>
  <c r="G1543" i="1"/>
  <c r="H1546" i="1"/>
  <c r="G1551" i="1"/>
  <c r="H1554" i="1"/>
  <c r="G1559" i="1"/>
  <c r="H1562" i="1"/>
  <c r="G1567" i="1"/>
  <c r="H1570" i="1"/>
  <c r="G1575" i="1"/>
  <c r="H1578" i="1"/>
  <c r="F83" i="4"/>
  <c r="D82" i="4"/>
  <c r="F107" i="4"/>
  <c r="D106" i="4"/>
  <c r="F128" i="4"/>
  <c r="E163" i="4"/>
  <c r="D159" i="1" s="1"/>
  <c r="E224" i="4"/>
  <c r="D220" i="1" s="1"/>
  <c r="F351" i="4"/>
  <c r="E363" i="4"/>
  <c r="D358" i="1" s="1"/>
  <c r="E484" i="4"/>
  <c r="D478" i="1" s="1"/>
  <c r="E515" i="4"/>
  <c r="D509" i="1" s="1"/>
  <c r="F535" i="4"/>
  <c r="D529" i="4"/>
  <c r="D580" i="4"/>
  <c r="D644" i="4"/>
  <c r="D12" i="5"/>
  <c r="E68" i="5"/>
  <c r="F135" i="5"/>
  <c r="D134" i="5"/>
  <c r="D237" i="5"/>
  <c r="E142" i="9"/>
  <c r="B142" i="9" s="1"/>
  <c r="F79" i="5"/>
  <c r="D78" i="5"/>
  <c r="F190" i="5"/>
  <c r="D206" i="5"/>
  <c r="D245" i="5"/>
  <c r="F250" i="5"/>
  <c r="G297" i="9"/>
  <c r="E297" i="9" s="1"/>
  <c r="G287" i="9"/>
  <c r="E287" i="9" s="1"/>
  <c r="B287" i="9" s="1"/>
  <c r="F149" i="5"/>
  <c r="E289" i="9"/>
  <c r="B289" i="9" s="1"/>
  <c r="F10" i="6"/>
  <c r="F94" i="6"/>
  <c r="B45" i="9"/>
  <c r="B49" i="9"/>
  <c r="B53" i="9"/>
  <c r="B57" i="9"/>
  <c r="B61" i="9"/>
  <c r="B65" i="9"/>
  <c r="B72" i="9"/>
  <c r="B80" i="9"/>
  <c r="B88" i="9"/>
  <c r="B96" i="9"/>
  <c r="B104" i="9"/>
  <c r="B112" i="9"/>
  <c r="B120" i="9"/>
  <c r="B128" i="9"/>
  <c r="B136" i="9"/>
  <c r="D176" i="5"/>
  <c r="B148" i="9"/>
  <c r="B156" i="9"/>
  <c r="B219" i="9"/>
  <c r="B225" i="9"/>
  <c r="B235" i="9"/>
  <c r="B241" i="9"/>
  <c r="B251" i="9"/>
  <c r="B257" i="9"/>
  <c r="B267" i="9"/>
  <c r="I35" i="3" l="1"/>
  <c r="C1518" i="1"/>
  <c r="H16" i="3"/>
  <c r="C2" i="1"/>
  <c r="F134" i="5"/>
  <c r="C1112" i="1"/>
  <c r="D1329" i="1"/>
  <c r="I25" i="3"/>
  <c r="G1023" i="1"/>
  <c r="H1023" i="1"/>
  <c r="H467" i="1"/>
  <c r="G467" i="1"/>
  <c r="B297" i="9"/>
  <c r="E296" i="9"/>
  <c r="I10" i="3" s="1"/>
  <c r="G292" i="9"/>
  <c r="E292" i="9" s="1"/>
  <c r="B292" i="9" s="1"/>
  <c r="F206" i="5"/>
  <c r="C1183" i="1"/>
  <c r="D1046" i="1"/>
  <c r="I21" i="3"/>
  <c r="F529" i="4"/>
  <c r="C523" i="1"/>
  <c r="D528" i="4"/>
  <c r="F69" i="5"/>
  <c r="D68" i="5"/>
  <c r="C1047" i="1"/>
  <c r="F263" i="4"/>
  <c r="C259" i="1"/>
  <c r="E6" i="4"/>
  <c r="F6" i="4" s="1"/>
  <c r="D3" i="1"/>
  <c r="H1030" i="1"/>
  <c r="G1030" i="1"/>
  <c r="H986" i="1"/>
  <c r="G986" i="1"/>
  <c r="H620" i="1"/>
  <c r="G620" i="1"/>
  <c r="F484" i="4"/>
  <c r="C478" i="1"/>
  <c r="H307" i="1"/>
  <c r="G307" i="1"/>
  <c r="E298" i="4"/>
  <c r="K1432" i="9"/>
  <c r="G295" i="9"/>
  <c r="E295" i="9" s="1"/>
  <c r="B295" i="9" s="1"/>
  <c r="I34" i="3"/>
  <c r="C1517" i="1"/>
  <c r="H11" i="3" s="1"/>
  <c r="E6" i="5"/>
  <c r="G340" i="1"/>
  <c r="H340" i="1"/>
  <c r="H299" i="1"/>
  <c r="G299" i="1"/>
  <c r="I1465" i="1"/>
  <c r="E350" i="4"/>
  <c r="G165" i="1"/>
  <c r="H165" i="1"/>
  <c r="G108" i="1"/>
  <c r="H108" i="1"/>
  <c r="H509" i="1"/>
  <c r="G509" i="1"/>
  <c r="H472" i="1"/>
  <c r="G472" i="1"/>
  <c r="H460" i="1"/>
  <c r="G460" i="1"/>
  <c r="H359" i="1"/>
  <c r="G359" i="1"/>
  <c r="E151" i="4"/>
  <c r="D148" i="1"/>
  <c r="H148" i="1" s="1"/>
  <c r="E420" i="4"/>
  <c r="D415" i="1"/>
  <c r="F643" i="4"/>
  <c r="C637" i="1"/>
  <c r="H312" i="1"/>
  <c r="G312" i="1"/>
  <c r="G269" i="1"/>
  <c r="H269" i="1"/>
  <c r="D175" i="5"/>
  <c r="H22" i="3"/>
  <c r="C1153" i="1"/>
  <c r="F176" i="5"/>
  <c r="E141" i="6"/>
  <c r="F237" i="5"/>
  <c r="H23" i="3"/>
  <c r="C1214" i="1"/>
  <c r="F12" i="5"/>
  <c r="C990" i="1"/>
  <c r="F106" i="4"/>
  <c r="C102" i="1"/>
  <c r="G1424" i="1"/>
  <c r="H1424" i="1"/>
  <c r="C248" i="1"/>
  <c r="F252" i="4"/>
  <c r="F114" i="6"/>
  <c r="H27" i="3"/>
  <c r="C1408" i="1"/>
  <c r="D141" i="6"/>
  <c r="G299" i="9" s="1"/>
  <c r="E299" i="9" s="1"/>
  <c r="G1330" i="1"/>
  <c r="H1330" i="1"/>
  <c r="D7" i="5"/>
  <c r="G623" i="1"/>
  <c r="H623" i="1"/>
  <c r="H565" i="1"/>
  <c r="G565" i="1"/>
  <c r="H549" i="1"/>
  <c r="G549" i="1"/>
  <c r="C306" i="1"/>
  <c r="F311" i="4"/>
  <c r="H192" i="1"/>
  <c r="G192" i="1"/>
  <c r="I1473" i="1"/>
  <c r="E293" i="9"/>
  <c r="B294" i="9"/>
  <c r="H411" i="1"/>
  <c r="G411" i="1"/>
  <c r="H339" i="1"/>
  <c r="G339" i="1"/>
  <c r="E20" i="9"/>
  <c r="F50" i="4"/>
  <c r="C46" i="1"/>
  <c r="I1478" i="1"/>
  <c r="I1442" i="1"/>
  <c r="G416" i="1"/>
  <c r="H416" i="1"/>
  <c r="G391" i="1"/>
  <c r="H391" i="1"/>
  <c r="G284" i="1"/>
  <c r="H284" i="1"/>
  <c r="G159" i="1"/>
  <c r="H159" i="1"/>
  <c r="H136" i="1"/>
  <c r="G136" i="1"/>
  <c r="I1472" i="1"/>
  <c r="H588" i="1"/>
  <c r="G588" i="1"/>
  <c r="G415" i="1"/>
  <c r="H415" i="1"/>
  <c r="F363" i="4"/>
  <c r="D350" i="4"/>
  <c r="C358" i="1"/>
  <c r="H221" i="1"/>
  <c r="G221" i="1"/>
  <c r="G149" i="1"/>
  <c r="H149" i="1"/>
  <c r="F593" i="4"/>
  <c r="C587" i="1"/>
  <c r="H496" i="1"/>
  <c r="G496" i="1"/>
  <c r="H463" i="1"/>
  <c r="G463" i="1"/>
  <c r="C453" i="1"/>
  <c r="F459" i="4"/>
  <c r="D420" i="4"/>
  <c r="C220" i="1"/>
  <c r="F224" i="4"/>
  <c r="D151" i="4"/>
  <c r="F78" i="5"/>
  <c r="C1056" i="1"/>
  <c r="F644" i="4"/>
  <c r="C638" i="1"/>
  <c r="H1409" i="1"/>
  <c r="G1409" i="1"/>
  <c r="H1416" i="1"/>
  <c r="G1416" i="1"/>
  <c r="H294" i="1"/>
  <c r="G294" i="1"/>
  <c r="F139" i="4"/>
  <c r="C135" i="1"/>
  <c r="F245" i="5"/>
  <c r="C1222" i="1"/>
  <c r="F580" i="4"/>
  <c r="C574" i="1"/>
  <c r="F82" i="4"/>
  <c r="C78" i="1"/>
  <c r="H1401" i="1"/>
  <c r="G1401" i="1"/>
  <c r="H1383" i="1"/>
  <c r="G1383" i="1"/>
  <c r="H291" i="9"/>
  <c r="E291" i="9" s="1"/>
  <c r="B291" i="9" s="1"/>
  <c r="E176" i="5"/>
  <c r="D1167" i="1"/>
  <c r="H626" i="1"/>
  <c r="G626" i="1"/>
  <c r="D619" i="1"/>
  <c r="G619" i="1" s="1"/>
  <c r="E528" i="4"/>
  <c r="H562" i="1"/>
  <c r="G562" i="1"/>
  <c r="H479" i="1"/>
  <c r="G479" i="1"/>
  <c r="H413" i="1"/>
  <c r="G413" i="1"/>
  <c r="H1481" i="1"/>
  <c r="G1481" i="1"/>
  <c r="D1408" i="1"/>
  <c r="I27" i="3"/>
  <c r="D298" i="4"/>
  <c r="I1444" i="1"/>
  <c r="I1440" i="1"/>
  <c r="F212" i="9"/>
  <c r="B212" i="9" s="1"/>
  <c r="C466" i="1"/>
  <c r="F472" i="4"/>
  <c r="H397" i="1"/>
  <c r="G397" i="1"/>
  <c r="H346" i="1"/>
  <c r="G346" i="1"/>
  <c r="I1455" i="1"/>
  <c r="H424" i="1"/>
  <c r="G424" i="1"/>
  <c r="H255" i="1"/>
  <c r="G255" i="1"/>
  <c r="G561" i="1"/>
  <c r="H561" i="1"/>
  <c r="G1518" i="1" l="1"/>
  <c r="H1518" i="1"/>
  <c r="E298" i="9"/>
  <c r="B299" i="9"/>
  <c r="N3" i="9"/>
  <c r="I11" i="3"/>
  <c r="E175" i="5"/>
  <c r="D1152" i="1" s="1"/>
  <c r="D1153" i="1"/>
  <c r="I22" i="3"/>
  <c r="H220" i="1"/>
  <c r="G220" i="1"/>
  <c r="H587" i="1"/>
  <c r="G587" i="1"/>
  <c r="E635" i="4"/>
  <c r="D629" i="1" s="1"/>
  <c r="D414" i="1"/>
  <c r="H135" i="1"/>
  <c r="G135" i="1"/>
  <c r="G1214" i="1"/>
  <c r="H1214" i="1"/>
  <c r="G637" i="1"/>
  <c r="H637" i="1"/>
  <c r="G259" i="1"/>
  <c r="H259" i="1"/>
  <c r="H1329" i="1"/>
  <c r="G1329" i="1"/>
  <c r="F298" i="4"/>
  <c r="D407" i="4"/>
  <c r="C293" i="1"/>
  <c r="H1056" i="1"/>
  <c r="G1056" i="1"/>
  <c r="B20" i="9"/>
  <c r="E19" i="9"/>
  <c r="D293" i="1"/>
  <c r="E407" i="4"/>
  <c r="D402" i="1" s="1"/>
  <c r="F68" i="5"/>
  <c r="H21" i="3"/>
  <c r="C1046" i="1"/>
  <c r="G102" i="1"/>
  <c r="H102" i="1"/>
  <c r="H619" i="1"/>
  <c r="G638" i="1"/>
  <c r="H638" i="1"/>
  <c r="D289" i="4"/>
  <c r="F151" i="4"/>
  <c r="H17" i="3"/>
  <c r="C147" i="1"/>
  <c r="H358" i="1"/>
  <c r="G358" i="1"/>
  <c r="G46" i="1"/>
  <c r="H46" i="1"/>
  <c r="D6" i="5"/>
  <c r="F7" i="5"/>
  <c r="H20" i="3"/>
  <c r="C985" i="1"/>
  <c r="G1408" i="1"/>
  <c r="H1408" i="1"/>
  <c r="G248" i="1"/>
  <c r="H248" i="1"/>
  <c r="G1153" i="1"/>
  <c r="H1153" i="1"/>
  <c r="D147" i="1"/>
  <c r="E289" i="4"/>
  <c r="I17" i="3"/>
  <c r="F528" i="4"/>
  <c r="C522" i="1"/>
  <c r="D636" i="4"/>
  <c r="G1112" i="1"/>
  <c r="H1112" i="1"/>
  <c r="D1435" i="1"/>
  <c r="I28" i="3"/>
  <c r="F175" i="5"/>
  <c r="C1152" i="1"/>
  <c r="H1517" i="1"/>
  <c r="G1517" i="1"/>
  <c r="E290" i="4"/>
  <c r="D286" i="1" s="1"/>
  <c r="E412" i="4"/>
  <c r="D2" i="1"/>
  <c r="G2" i="1" s="1"/>
  <c r="I16" i="3"/>
  <c r="G574" i="1"/>
  <c r="H574" i="1"/>
  <c r="D635" i="4"/>
  <c r="F420" i="4"/>
  <c r="C414" i="1"/>
  <c r="F141" i="6"/>
  <c r="H28" i="3"/>
  <c r="C1435" i="1"/>
  <c r="H9" i="3" s="1"/>
  <c r="G466" i="1"/>
  <c r="H466" i="1"/>
  <c r="G148" i="1"/>
  <c r="E636" i="4"/>
  <c r="D630" i="1" s="1"/>
  <c r="D522" i="1"/>
  <c r="H1167" i="1"/>
  <c r="G1167" i="1"/>
  <c r="G78" i="1"/>
  <c r="H78" i="1"/>
  <c r="H1222" i="1"/>
  <c r="G1222" i="1"/>
  <c r="H453" i="1"/>
  <c r="G453" i="1"/>
  <c r="D408" i="4"/>
  <c r="F350" i="4"/>
  <c r="C345" i="1"/>
  <c r="G306" i="1"/>
  <c r="H306" i="1"/>
  <c r="G990" i="1"/>
  <c r="H990" i="1"/>
  <c r="D345" i="1"/>
  <c r="E408" i="4"/>
  <c r="D403" i="1" s="1"/>
  <c r="H276" i="9"/>
  <c r="D984" i="1"/>
  <c r="G478" i="1"/>
  <c r="H478" i="1"/>
  <c r="H3" i="1"/>
  <c r="G3" i="1"/>
  <c r="H1047" i="1"/>
  <c r="G1047" i="1"/>
  <c r="G523" i="1"/>
  <c r="H523" i="1"/>
  <c r="H1183" i="1"/>
  <c r="G1183" i="1"/>
  <c r="D412" i="4"/>
  <c r="K3" i="9" l="1"/>
  <c r="I9" i="3"/>
  <c r="G1046" i="1"/>
  <c r="H1046" i="1"/>
  <c r="H345" i="1"/>
  <c r="G345" i="1"/>
  <c r="H1435" i="1"/>
  <c r="G1435" i="1"/>
  <c r="G293" i="1"/>
  <c r="H293" i="1"/>
  <c r="H522" i="1"/>
  <c r="G522" i="1"/>
  <c r="F412" i="4"/>
  <c r="D639" i="4"/>
  <c r="C407" i="1"/>
  <c r="F408" i="4"/>
  <c r="C403" i="1"/>
  <c r="E639" i="4"/>
  <c r="D407" i="1"/>
  <c r="H1152" i="1"/>
  <c r="G1152" i="1"/>
  <c r="H2" i="1"/>
  <c r="G282" i="9"/>
  <c r="E282" i="9" s="1"/>
  <c r="B282" i="9" s="1"/>
  <c r="G276" i="9"/>
  <c r="E276" i="9" s="1"/>
  <c r="F6" i="5"/>
  <c r="C984" i="1"/>
  <c r="D413" i="4"/>
  <c r="F289" i="4"/>
  <c r="C285" i="1"/>
  <c r="D291" i="4"/>
  <c r="D290" i="4"/>
  <c r="F407" i="4"/>
  <c r="C402" i="1"/>
  <c r="C629" i="1"/>
  <c r="F635" i="4"/>
  <c r="H414" i="1"/>
  <c r="G414" i="1"/>
  <c r="F636" i="4"/>
  <c r="C630" i="1"/>
  <c r="E291" i="4"/>
  <c r="D287" i="1" s="1"/>
  <c r="D285" i="1"/>
  <c r="E413" i="4"/>
  <c r="G985" i="1"/>
  <c r="H985" i="1"/>
  <c r="H147" i="1"/>
  <c r="G147" i="1"/>
  <c r="H630" i="1" l="1"/>
  <c r="G630" i="1"/>
  <c r="C286" i="1"/>
  <c r="F290" i="4"/>
  <c r="D415" i="4"/>
  <c r="F413" i="4"/>
  <c r="C408" i="1"/>
  <c r="D640" i="4"/>
  <c r="E415" i="4"/>
  <c r="D410" i="1" s="1"/>
  <c r="E640" i="4"/>
  <c r="D408" i="1"/>
  <c r="F291" i="4"/>
  <c r="C287" i="1"/>
  <c r="H8" i="3"/>
  <c r="H984" i="1"/>
  <c r="G984" i="1"/>
  <c r="H407" i="1"/>
  <c r="G407" i="1"/>
  <c r="H629" i="1"/>
  <c r="G629" i="1"/>
  <c r="G402" i="1"/>
  <c r="H402" i="1"/>
  <c r="H285" i="1"/>
  <c r="G285" i="1"/>
  <c r="E641" i="4"/>
  <c r="D633" i="1"/>
  <c r="D641" i="4"/>
  <c r="C633" i="1"/>
  <c r="F639" i="4"/>
  <c r="E275" i="9"/>
  <c r="B276" i="9"/>
  <c r="H403" i="1"/>
  <c r="G403" i="1"/>
  <c r="E414" i="4"/>
  <c r="D409" i="1" s="1"/>
  <c r="D414" i="4"/>
  <c r="D635" i="1" l="1"/>
  <c r="G633" i="1"/>
  <c r="H633" i="1"/>
  <c r="F414" i="4"/>
  <c r="C409" i="1"/>
  <c r="F641" i="4"/>
  <c r="C635" i="1"/>
  <c r="D642" i="4"/>
  <c r="F640" i="4"/>
  <c r="C634" i="1"/>
  <c r="H408" i="1"/>
  <c r="G408" i="1"/>
  <c r="M3" i="9"/>
  <c r="I8" i="3"/>
  <c r="D634" i="1"/>
  <c r="E642" i="4"/>
  <c r="H286" i="1"/>
  <c r="G286" i="1"/>
  <c r="H287" i="1"/>
  <c r="G287" i="1"/>
  <c r="F415" i="4"/>
  <c r="C410" i="1"/>
  <c r="H635" i="1" l="1"/>
  <c r="G635" i="1"/>
  <c r="H634" i="1"/>
  <c r="G634" i="1"/>
  <c r="H410" i="1"/>
  <c r="G410" i="1"/>
  <c r="D636" i="1"/>
  <c r="E646" i="4"/>
  <c r="D646" i="4"/>
  <c r="C636" i="1"/>
  <c r="F642" i="4"/>
  <c r="H409" i="1"/>
  <c r="G409" i="1"/>
  <c r="E645" i="4"/>
  <c r="D645" i="4"/>
  <c r="D640" i="1" l="1"/>
  <c r="I19" i="3"/>
  <c r="H636" i="1"/>
  <c r="G636" i="1"/>
  <c r="F645" i="4"/>
  <c r="H18" i="3"/>
  <c r="C639" i="1"/>
  <c r="G274" i="9"/>
  <c r="E274" i="9" s="1"/>
  <c r="B274" i="9" s="1"/>
  <c r="D639" i="1"/>
  <c r="I18" i="3"/>
  <c r="F646" i="4"/>
  <c r="H19" i="3"/>
  <c r="C640" i="1"/>
  <c r="H639" i="1" l="1"/>
  <c r="G639" i="1"/>
  <c r="H7" i="3"/>
  <c r="G640" i="1"/>
  <c r="H640" i="1"/>
  <c r="J3" i="9" l="1"/>
  <c r="I7" i="3"/>
  <c r="M271" i="9" l="1"/>
  <c r="L271" i="9"/>
  <c r="F271" i="9" s="1"/>
  <c r="H18" i="9"/>
  <c r="G18" i="9"/>
  <c r="E18" i="9" s="1"/>
  <c r="B18" i="9" s="1"/>
  <c r="H17" i="9"/>
  <c r="L16" i="9"/>
  <c r="F16" i="9" s="1"/>
  <c r="M15" i="9"/>
  <c r="G17" i="9"/>
  <c r="G16" i="9"/>
  <c r="L15" i="9"/>
  <c r="F15" i="9" s="1"/>
  <c r="F14" i="9" s="1"/>
  <c r="H15" i="9"/>
  <c r="M16" i="9"/>
  <c r="I17" i="9"/>
  <c r="I9" i="9"/>
  <c r="I11" i="9"/>
  <c r="K10" i="9"/>
  <c r="J6" i="9"/>
  <c r="J11" i="9"/>
  <c r="I6" i="9"/>
  <c r="J12" i="9"/>
  <c r="K7" i="9"/>
  <c r="J13" i="9"/>
  <c r="K6" i="9"/>
  <c r="K8" i="9"/>
  <c r="K12" i="9"/>
  <c r="J10" i="9"/>
  <c r="G15" i="9"/>
  <c r="E15" i="9" s="1"/>
  <c r="I13" i="9"/>
  <c r="J17" i="9"/>
  <c r="K11" i="9"/>
  <c r="I5" i="9"/>
  <c r="I12" i="9"/>
  <c r="K5" i="9"/>
  <c r="J7" i="9"/>
  <c r="I8" i="9"/>
  <c r="J9" i="9"/>
  <c r="H16" i="9"/>
  <c r="J8" i="9"/>
  <c r="K9" i="9"/>
  <c r="J5" i="9"/>
  <c r="I7" i="9"/>
  <c r="K13" i="9"/>
  <c r="E10" i="9" l="1"/>
  <c r="B10" i="9" s="1"/>
  <c r="E9" i="9"/>
  <c r="B9" i="9" s="1"/>
  <c r="E7" i="9"/>
  <c r="B7" i="9" s="1"/>
  <c r="E12" i="9"/>
  <c r="B12" i="9" s="1"/>
  <c r="E13" i="9"/>
  <c r="B13" i="9" s="1"/>
  <c r="E17" i="9"/>
  <c r="B17" i="9" s="1"/>
  <c r="E8" i="9"/>
  <c r="B8" i="9" s="1"/>
  <c r="E5" i="9"/>
  <c r="B15" i="9"/>
  <c r="E14" i="9"/>
  <c r="E6" i="9"/>
  <c r="B6" i="9" s="1"/>
  <c r="E11" i="9"/>
  <c r="B11" i="9" s="1"/>
  <c r="B271" i="9"/>
  <c r="F19" i="9"/>
  <c r="F3" i="9" s="1"/>
  <c r="E16" i="9"/>
  <c r="B16" i="9" s="1"/>
  <c r="E4" i="9" l="1"/>
  <c r="E3" i="9" s="1"/>
  <c r="B5" i="9"/>
</calcChain>
</file>

<file path=xl/sharedStrings.xml><?xml version="1.0" encoding="utf-8"?>
<sst xmlns="http://schemas.openxmlformats.org/spreadsheetml/2006/main" count="4337" uniqueCount="3399">
  <si>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</si>
  <si>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</si>
  <si>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</si>
  <si>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</si>
  <si>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</si>
  <si>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</si>
  <si>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</si>
  <si>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</si>
  <si>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</si>
  <si>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</si>
  <si>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</si>
  <si>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</si>
  <si>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</si>
  <si>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</si>
  <si>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</si>
  <si>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</si>
  <si>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</si>
  <si>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</si>
  <si>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</si>
  <si>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</si>
  <si>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</si>
  <si>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</si>
  <si>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</si>
  <si>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</si>
  <si>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</si>
  <si>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</si>
  <si>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</si>
  <si>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</si>
  <si>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</si>
  <si>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</si>
  <si>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</si>
  <si>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CENTAR ZA PROFESIONALNU REHABILITACIJU OSIJEK</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</si>
  <si>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</si>
  <si>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</si>
  <si>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</si>
  <si>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</si>
  <si>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</si>
  <si>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</si>
  <si>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</si>
  <si>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</si>
  <si>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</si>
  <si>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</si>
  <si>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</si>
  <si>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</si>
  <si>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</si>
  <si>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</si>
  <si>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</si>
  <si>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</si>
  <si>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</si>
  <si>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33634 - CENTAR ZA PROFESIONALNU REHABILITACIJU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</si>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</sst>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679536.09</v>
      </c>
      <c r="D2" s="6">
        <f>'PR-RAS'!E6</f>
        <v>692269.74</v>
      </c>
      <c r="E2" s="6">
        <v>0</v>
      </c>
      <c r="F2" s="6">
        <v>0</v>
      </c>
      <c r="G2" s="7">
        <f t="shared" ref="G2:G65" si="0">(B2/1000)*(C2*1+D2*2)</f>
        <v>2064.07557</v>
      </c>
      <c r="H2" s="7">
        <f t="shared" ref="H2:H65" si="1">ABS(C2-ROUND(C2,0))+ABS(D2-ROUND(D2,0))</f>
        <v>0.34999999997671694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614100.87</v>
      </c>
      <c r="D102" s="1">
        <f>'PR-RAS'!E106</f>
        <v>617852.53</v>
      </c>
      <c r="E102" s="1">
        <v>0</v>
      </c>
      <c r="F102" s="1">
        <v>0</v>
      </c>
      <c r="G102" s="2">
        <f t="shared" si="2"/>
        <v>186830.39893000002</v>
      </c>
      <c r="H102" s="2">
        <f t="shared" si="3"/>
        <v>0.59999999997671694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614100.87</v>
      </c>
      <c r="D108" s="1">
        <f>'PR-RAS'!E112</f>
        <v>617852.53</v>
      </c>
      <c r="E108" s="1">
        <v>0</v>
      </c>
      <c r="F108" s="1">
        <v>0</v>
      </c>
      <c r="G108" s="2">
        <f t="shared" si="2"/>
        <v>197929.23451000001</v>
      </c>
      <c r="H108" s="2">
        <f t="shared" si="3"/>
        <v>0.59999999997671694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1911.53</v>
      </c>
      <c r="E113" s="1">
        <v>0</v>
      </c>
      <c r="F113" s="1">
        <v>0</v>
      </c>
      <c r="G113" s="2">
        <f t="shared" si="2"/>
        <v>428.18272000000002</v>
      </c>
      <c r="H113" s="2">
        <f t="shared" si="3"/>
        <v>0.47000000000002728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614100.87</v>
      </c>
      <c r="D115" s="1">
        <f>'PR-RAS'!E119</f>
        <v>615941</v>
      </c>
      <c r="E115" s="1">
        <v>0</v>
      </c>
      <c r="F115" s="1">
        <v>0</v>
      </c>
      <c r="G115" s="2">
        <f t="shared" si="2"/>
        <v>210442.04718000002</v>
      </c>
      <c r="H115" s="2">
        <f t="shared" si="3"/>
        <v>0.13000000000465661</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31.82</v>
      </c>
      <c r="D120" s="1">
        <f>'PR-RAS'!E124</f>
        <v>915</v>
      </c>
      <c r="E120" s="1">
        <v>0</v>
      </c>
      <c r="F120" s="1">
        <v>0</v>
      </c>
      <c r="G120" s="2">
        <f t="shared" si="2"/>
        <v>221.55657999999997</v>
      </c>
      <c r="H120" s="2">
        <f t="shared" si="3"/>
        <v>0.17999999999999972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31.82</v>
      </c>
      <c r="D124" s="1">
        <f>'PR-RAS'!E128</f>
        <v>915</v>
      </c>
      <c r="E124" s="1">
        <v>0</v>
      </c>
      <c r="F124" s="1">
        <v>0</v>
      </c>
      <c r="G124" s="2">
        <f t="shared" si="2"/>
        <v>229.00385999999997</v>
      </c>
      <c r="H124" s="2">
        <f t="shared" si="3"/>
        <v>0.17999999999999972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31.82</v>
      </c>
      <c r="D125" s="1">
        <f>'PR-RAS'!E129</f>
        <v>915</v>
      </c>
      <c r="E125" s="1">
        <v>0</v>
      </c>
      <c r="F125" s="1">
        <v>0</v>
      </c>
      <c r="G125" s="2">
        <f t="shared" si="2"/>
        <v>230.86568</v>
      </c>
      <c r="H125" s="2">
        <f t="shared" si="3"/>
        <v>0.17999999999999972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65403.4</v>
      </c>
      <c r="D129" s="1">
        <f>'PR-RAS'!E133</f>
        <v>73502.210000000006</v>
      </c>
      <c r="E129" s="1">
        <v>0</v>
      </c>
      <c r="F129" s="1">
        <v>0</v>
      </c>
      <c r="G129" s="2">
        <f t="shared" si="2"/>
        <v>27188.200960000002</v>
      </c>
      <c r="H129" s="2">
        <f t="shared" si="3"/>
        <v>0.61000000000785803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65403.4</v>
      </c>
      <c r="D130" s="1">
        <f>'PR-RAS'!E134</f>
        <v>73502.210000000006</v>
      </c>
      <c r="E130" s="1">
        <v>0</v>
      </c>
      <c r="F130" s="1">
        <v>0</v>
      </c>
      <c r="G130" s="2">
        <f t="shared" ref="G130:G193" si="4">(B130/1000)*(C130*1+D130*2)</f>
        <v>27400.608780000002</v>
      </c>
      <c r="H130" s="2">
        <f t="shared" ref="H130:H193" si="5">ABS(C130-ROUND(C130,0))+ABS(D130-ROUND(D130,0))</f>
        <v>0.61000000000785803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64372.94</v>
      </c>
      <c r="D131" s="1">
        <f>'PR-RAS'!E135</f>
        <v>72763.47</v>
      </c>
      <c r="E131" s="1">
        <v>0</v>
      </c>
      <c r="F131" s="1">
        <v>0</v>
      </c>
      <c r="G131" s="2">
        <f t="shared" si="4"/>
        <v>27286.984400000001</v>
      </c>
      <c r="H131" s="2">
        <f t="shared" si="5"/>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1030.46</v>
      </c>
      <c r="D132" s="1">
        <f>'PR-RAS'!E136</f>
        <v>738.74</v>
      </c>
      <c r="E132" s="1">
        <v>0</v>
      </c>
      <c r="F132" s="1">
        <v>0</v>
      </c>
      <c r="G132" s="2">
        <f t="shared" si="4"/>
        <v>328.54014000000001</v>
      </c>
      <c r="H132" s="2">
        <f t="shared" si="5"/>
        <v>0.72000000000002728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333010.43</v>
      </c>
      <c r="D147" s="1">
        <f>'PR-RAS'!E151</f>
        <v>360724.82</v>
      </c>
      <c r="E147" s="1">
        <v>0</v>
      </c>
      <c r="F147" s="1">
        <v>0</v>
      </c>
      <c r="G147" s="2">
        <f t="shared" si="4"/>
        <v>153951.17022</v>
      </c>
      <c r="H147" s="2">
        <f t="shared" si="5"/>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188610.66999999998</v>
      </c>
      <c r="D148" s="1">
        <f>'PR-RAS'!E152</f>
        <v>245750.11000000002</v>
      </c>
      <c r="E148" s="1">
        <v>0</v>
      </c>
      <c r="F148" s="1">
        <v>0</v>
      </c>
      <c r="G148" s="2">
        <f t="shared" si="4"/>
        <v>99976.300829999993</v>
      </c>
      <c r="H148" s="2">
        <f t="shared" si="5"/>
        <v>0.44000000003143214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163325.62</v>
      </c>
      <c r="D149" s="1">
        <f>'PR-RAS'!E153</f>
        <v>210423.17</v>
      </c>
      <c r="E149" s="1">
        <v>0</v>
      </c>
      <c r="F149" s="1">
        <v>0</v>
      </c>
      <c r="G149" s="2">
        <f t="shared" si="4"/>
        <v>86457.450079999995</v>
      </c>
      <c r="H149" s="2">
        <f t="shared" si="5"/>
        <v>0.5500000000174623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163166.13</v>
      </c>
      <c r="D150" s="1">
        <f>'PR-RAS'!E154</f>
        <v>210161.47</v>
      </c>
      <c r="E150" s="1">
        <v>0</v>
      </c>
      <c r="F150" s="1">
        <v>0</v>
      </c>
      <c r="G150" s="2">
        <f t="shared" si="4"/>
        <v>86939.871429999999</v>
      </c>
      <c r="H150" s="2">
        <f t="shared" si="5"/>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159.49</v>
      </c>
      <c r="D152" s="1">
        <f>'PR-RAS'!E156</f>
        <v>261.7</v>
      </c>
      <c r="E152" s="1">
        <v>0</v>
      </c>
      <c r="F152" s="1">
        <v>0</v>
      </c>
      <c r="G152" s="2">
        <f t="shared" si="4"/>
        <v>103.11639</v>
      </c>
      <c r="H152" s="2">
        <f t="shared" si="5"/>
        <v>0.79000000000002046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4630.25</v>
      </c>
      <c r="D154" s="1">
        <f>'PR-RAS'!E158</f>
        <v>7070.34</v>
      </c>
      <c r="E154" s="1">
        <v>0</v>
      </c>
      <c r="F154" s="1">
        <v>0</v>
      </c>
      <c r="G154" s="2">
        <f t="shared" si="4"/>
        <v>2871.9522900000002</v>
      </c>
      <c r="H154" s="2">
        <f t="shared" si="5"/>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20654.8</v>
      </c>
      <c r="D155" s="1">
        <f>'PR-RAS'!E159</f>
        <v>28256.6</v>
      </c>
      <c r="E155" s="1">
        <v>0</v>
      </c>
      <c r="F155" s="1">
        <v>0</v>
      </c>
      <c r="G155" s="2">
        <f t="shared" si="4"/>
        <v>11883.871999999999</v>
      </c>
      <c r="H155" s="2">
        <f t="shared" si="5"/>
        <v>0.60000000000218279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20654.8</v>
      </c>
      <c r="D157" s="1">
        <f>'PR-RAS'!E161</f>
        <v>28256.6</v>
      </c>
      <c r="E157" s="1">
        <v>0</v>
      </c>
      <c r="F157" s="1">
        <v>0</v>
      </c>
      <c r="G157" s="2">
        <f t="shared" si="4"/>
        <v>12038.208000000001</v>
      </c>
      <c r="H157" s="2">
        <f t="shared" si="5"/>
        <v>0.60000000000218279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143542.06999999998</v>
      </c>
      <c r="D159" s="1">
        <f>'PR-RAS'!E163</f>
        <v>113588.72</v>
      </c>
      <c r="E159" s="1">
        <v>0</v>
      </c>
      <c r="F159" s="1">
        <v>0</v>
      </c>
      <c r="G159" s="2">
        <f t="shared" si="4"/>
        <v>58573.682580000001</v>
      </c>
      <c r="H159" s="2">
        <f t="shared" si="5"/>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13978.749999999998</v>
      </c>
      <c r="D160" s="1">
        <f>'PR-RAS'!E164</f>
        <v>20097.149999999998</v>
      </c>
      <c r="E160" s="1">
        <v>0</v>
      </c>
      <c r="F160" s="1">
        <v>0</v>
      </c>
      <c r="G160" s="2">
        <f t="shared" si="4"/>
        <v>8613.5149499999989</v>
      </c>
      <c r="H160" s="2">
        <f t="shared" si="5"/>
        <v>0.3999999999996362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6197.04</v>
      </c>
      <c r="D161" s="1">
        <f>'PR-RAS'!E165</f>
        <v>7977.86</v>
      </c>
      <c r="E161" s="1">
        <v>0</v>
      </c>
      <c r="F161" s="1">
        <v>0</v>
      </c>
      <c r="G161" s="2">
        <f t="shared" si="4"/>
        <v>3544.4415999999997</v>
      </c>
      <c r="H161" s="2">
        <f t="shared" si="5"/>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3989.99</v>
      </c>
      <c r="D162" s="1">
        <f>'PR-RAS'!E166</f>
        <v>4809.8</v>
      </c>
      <c r="E162" s="1">
        <v>0</v>
      </c>
      <c r="F162" s="1">
        <v>0</v>
      </c>
      <c r="G162" s="2">
        <f t="shared" si="4"/>
        <v>2191.14399</v>
      </c>
      <c r="H162" s="2">
        <f t="shared" si="5"/>
        <v>0.21000000000003638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3706.51</v>
      </c>
      <c r="D163" s="1">
        <f>'PR-RAS'!E167</f>
        <v>6927.89</v>
      </c>
      <c r="E163" s="1">
        <v>0</v>
      </c>
      <c r="F163" s="1">
        <v>0</v>
      </c>
      <c r="G163" s="2">
        <f t="shared" si="4"/>
        <v>2845.0909800000004</v>
      </c>
      <c r="H163" s="2">
        <f t="shared" si="5"/>
        <v>0.5999999999994543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85.21</v>
      </c>
      <c r="D164" s="1">
        <f>'PR-RAS'!E168</f>
        <v>381.6</v>
      </c>
      <c r="E164" s="1">
        <v>0</v>
      </c>
      <c r="F164" s="1">
        <v>0</v>
      </c>
      <c r="G164" s="2">
        <f t="shared" si="4"/>
        <v>138.29083000000003</v>
      </c>
      <c r="H164" s="2">
        <f t="shared" si="5"/>
        <v>0.60999999999997101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28470.46</v>
      </c>
      <c r="D165" s="1">
        <f>'PR-RAS'!E169</f>
        <v>25276.01</v>
      </c>
      <c r="E165" s="1">
        <v>0</v>
      </c>
      <c r="F165" s="1">
        <v>0</v>
      </c>
      <c r="G165" s="2">
        <f t="shared" si="4"/>
        <v>12959.68672</v>
      </c>
      <c r="H165" s="2">
        <f t="shared" si="5"/>
        <v>0.46999999999752617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4796.04</v>
      </c>
      <c r="D166" s="1">
        <f>'PR-RAS'!E170</f>
        <v>4756.16</v>
      </c>
      <c r="E166" s="1">
        <v>0</v>
      </c>
      <c r="F166" s="1">
        <v>0</v>
      </c>
      <c r="G166" s="2">
        <f t="shared" si="4"/>
        <v>2360.8794000000003</v>
      </c>
      <c r="H166" s="2">
        <f t="shared" si="5"/>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7285.23</v>
      </c>
      <c r="D167" s="1">
        <f>'PR-RAS'!E171</f>
        <v>9257.9500000000007</v>
      </c>
      <c r="E167" s="1">
        <v>0</v>
      </c>
      <c r="F167" s="1">
        <v>0</v>
      </c>
      <c r="G167" s="2">
        <f t="shared" si="4"/>
        <v>4282.98758</v>
      </c>
      <c r="H167" s="2">
        <f t="shared" si="5"/>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11029.36</v>
      </c>
      <c r="D168" s="1">
        <f>'PR-RAS'!E172</f>
        <v>10463.57</v>
      </c>
      <c r="E168" s="1">
        <v>0</v>
      </c>
      <c r="F168" s="1">
        <v>0</v>
      </c>
      <c r="G168" s="2">
        <f t="shared" si="4"/>
        <v>5336.7355000000007</v>
      </c>
      <c r="H168" s="2">
        <f t="shared" si="5"/>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3498.62</v>
      </c>
      <c r="D169" s="1">
        <f>'PR-RAS'!E173</f>
        <v>343.76</v>
      </c>
      <c r="E169" s="1">
        <v>0</v>
      </c>
      <c r="F169" s="1">
        <v>0</v>
      </c>
      <c r="G169" s="2">
        <f t="shared" si="4"/>
        <v>703.2715199999999</v>
      </c>
      <c r="H169" s="2">
        <f t="shared" si="5"/>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1595.76</v>
      </c>
      <c r="D170" s="1">
        <f>'PR-RAS'!E174</f>
        <v>454.57</v>
      </c>
      <c r="E170" s="1">
        <v>0</v>
      </c>
      <c r="F170" s="1">
        <v>0</v>
      </c>
      <c r="G170" s="2">
        <f t="shared" si="4"/>
        <v>423.32810000000006</v>
      </c>
      <c r="H170" s="2">
        <f t="shared" si="5"/>
        <v>0.67000000000001592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265.45</v>
      </c>
      <c r="D172" s="1">
        <f>'PR-RAS'!E176</f>
        <v>0</v>
      </c>
      <c r="E172" s="1">
        <v>0</v>
      </c>
      <c r="F172" s="1">
        <v>0</v>
      </c>
      <c r="G172" s="2">
        <f t="shared" si="4"/>
        <v>45.391950000000001</v>
      </c>
      <c r="H172" s="2">
        <f t="shared" si="5"/>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93503.959999999992</v>
      </c>
      <c r="D173" s="1">
        <f>'PR-RAS'!E177</f>
        <v>58489.59</v>
      </c>
      <c r="E173" s="1">
        <v>0</v>
      </c>
      <c r="F173" s="1">
        <v>0</v>
      </c>
      <c r="G173" s="2">
        <f t="shared" si="4"/>
        <v>36203.100079999997</v>
      </c>
      <c r="H173" s="2">
        <f t="shared" si="5"/>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3092.7</v>
      </c>
      <c r="D174" s="1">
        <f>'PR-RAS'!E178</f>
        <v>3455.31</v>
      </c>
      <c r="E174" s="1">
        <v>0</v>
      </c>
      <c r="F174" s="1">
        <v>0</v>
      </c>
      <c r="G174" s="2">
        <f t="shared" si="4"/>
        <v>1730.5743599999998</v>
      </c>
      <c r="H174" s="2">
        <f t="shared" si="5"/>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49377.32</v>
      </c>
      <c r="D175" s="1">
        <f>'PR-RAS'!E179</f>
        <v>11994.86</v>
      </c>
      <c r="E175" s="1">
        <v>0</v>
      </c>
      <c r="F175" s="1">
        <v>0</v>
      </c>
      <c r="G175" s="2">
        <f t="shared" si="4"/>
        <v>12765.864960000001</v>
      </c>
      <c r="H175" s="2">
        <f t="shared" si="5"/>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4"/>
        <v>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1236.1500000000001</v>
      </c>
      <c r="D177" s="1">
        <f>'PR-RAS'!E181</f>
        <v>1359.12</v>
      </c>
      <c r="E177" s="1">
        <v>0</v>
      </c>
      <c r="F177" s="1">
        <v>0</v>
      </c>
      <c r="G177" s="2">
        <f t="shared" si="4"/>
        <v>695.97263999999996</v>
      </c>
      <c r="H177" s="2">
        <f t="shared" si="5"/>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1400.23</v>
      </c>
      <c r="D178" s="1">
        <f>'PR-RAS'!E182</f>
        <v>1400.22</v>
      </c>
      <c r="E178" s="1">
        <v>0</v>
      </c>
      <c r="F178" s="1">
        <v>0</v>
      </c>
      <c r="G178" s="2">
        <f t="shared" si="4"/>
        <v>743.51859000000002</v>
      </c>
      <c r="H178" s="2">
        <f t="shared" si="5"/>
        <v>0.45000000000004547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552.13</v>
      </c>
      <c r="D179" s="1">
        <f>'PR-RAS'!E183</f>
        <v>796.35</v>
      </c>
      <c r="E179" s="1">
        <v>0</v>
      </c>
      <c r="F179" s="1">
        <v>0</v>
      </c>
      <c r="G179" s="2">
        <f t="shared" si="4"/>
        <v>381.77973999999995</v>
      </c>
      <c r="H179" s="2">
        <f t="shared" si="5"/>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18607.95</v>
      </c>
      <c r="D180" s="1">
        <f>'PR-RAS'!E184</f>
        <v>20838.04</v>
      </c>
      <c r="E180" s="1">
        <v>0</v>
      </c>
      <c r="F180" s="1">
        <v>0</v>
      </c>
      <c r="G180" s="2">
        <f t="shared" si="4"/>
        <v>10790.84137</v>
      </c>
      <c r="H180" s="2">
        <f t="shared" si="5"/>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1302.01</v>
      </c>
      <c r="D181" s="1">
        <f>'PR-RAS'!E185</f>
        <v>1302</v>
      </c>
      <c r="E181" s="1">
        <v>0</v>
      </c>
      <c r="F181" s="1">
        <v>0</v>
      </c>
      <c r="G181" s="2">
        <f t="shared" si="4"/>
        <v>703.08180000000004</v>
      </c>
      <c r="H181" s="2">
        <f t="shared" si="5"/>
        <v>9.9999999999909051E-3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17935.47</v>
      </c>
      <c r="D182" s="1">
        <f>'PR-RAS'!E186</f>
        <v>17343.689999999999</v>
      </c>
      <c r="E182" s="1">
        <v>0</v>
      </c>
      <c r="F182" s="1">
        <v>0</v>
      </c>
      <c r="G182" s="2">
        <f t="shared" si="4"/>
        <v>9524.7358499999991</v>
      </c>
      <c r="H182" s="2">
        <f t="shared" si="5"/>
        <v>0.78000000000247383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7588.9</v>
      </c>
      <c r="D184" s="1">
        <f>'PR-RAS'!E188</f>
        <v>9725.9700000000012</v>
      </c>
      <c r="E184" s="1">
        <v>0</v>
      </c>
      <c r="F184" s="1">
        <v>0</v>
      </c>
      <c r="G184" s="2">
        <f t="shared" si="4"/>
        <v>4948.4737200000009</v>
      </c>
      <c r="H184" s="2">
        <f t="shared" si="5"/>
        <v>0.12999999999919964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5021.25</v>
      </c>
      <c r="D185" s="1">
        <f>'PR-RAS'!E189</f>
        <v>7132.66</v>
      </c>
      <c r="E185" s="1">
        <v>0</v>
      </c>
      <c r="F185" s="1">
        <v>0</v>
      </c>
      <c r="G185" s="2">
        <f t="shared" si="4"/>
        <v>3548.7288799999997</v>
      </c>
      <c r="H185" s="2">
        <f t="shared" si="5"/>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1876.66</v>
      </c>
      <c r="D186" s="1">
        <f>'PR-RAS'!E190</f>
        <v>1584.26</v>
      </c>
      <c r="E186" s="1">
        <v>0</v>
      </c>
      <c r="F186" s="1">
        <v>0</v>
      </c>
      <c r="G186" s="2">
        <f t="shared" si="4"/>
        <v>933.3583000000001</v>
      </c>
      <c r="H186" s="2">
        <f t="shared" si="5"/>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316.41000000000003</v>
      </c>
      <c r="D187" s="1">
        <f>'PR-RAS'!E191</f>
        <v>320.7</v>
      </c>
      <c r="E187" s="1">
        <v>0</v>
      </c>
      <c r="F187" s="1">
        <v>0</v>
      </c>
      <c r="G187" s="2">
        <f t="shared" si="4"/>
        <v>178.15266</v>
      </c>
      <c r="H187" s="2">
        <f t="shared" si="5"/>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374.58</v>
      </c>
      <c r="D191" s="1">
        <f>'PR-RAS'!E195</f>
        <v>688.35</v>
      </c>
      <c r="E191" s="1">
        <v>0</v>
      </c>
      <c r="F191" s="1">
        <v>0</v>
      </c>
      <c r="G191" s="2">
        <f t="shared" si="4"/>
        <v>332.7432</v>
      </c>
      <c r="H191" s="2">
        <f t="shared" si="5"/>
        <v>0.77000000000003865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0.26</v>
      </c>
      <c r="E192" s="1">
        <v>0</v>
      </c>
      <c r="F192" s="1">
        <v>0</v>
      </c>
      <c r="G192" s="2">
        <f t="shared" si="4"/>
        <v>9.9320000000000006E-2</v>
      </c>
      <c r="H192" s="2">
        <f t="shared" si="5"/>
        <v>0.26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0.26</v>
      </c>
      <c r="E206" s="1">
        <v>0</v>
      </c>
      <c r="F206" s="1">
        <v>0</v>
      </c>
      <c r="G206" s="2">
        <f t="shared" si="6"/>
        <v>0.1066</v>
      </c>
      <c r="H206" s="2">
        <f t="shared" si="7"/>
        <v>0.26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0.26</v>
      </c>
      <c r="E209" s="1">
        <v>0</v>
      </c>
      <c r="F209" s="1">
        <v>0</v>
      </c>
      <c r="G209" s="2">
        <f t="shared" si="6"/>
        <v>0.10815999999999999</v>
      </c>
      <c r="H209" s="2">
        <f t="shared" si="7"/>
        <v>0.26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857.69</v>
      </c>
      <c r="D248" s="1">
        <f>'PR-RAS'!E252</f>
        <v>1385.73</v>
      </c>
      <c r="E248" s="1">
        <v>0</v>
      </c>
      <c r="F248" s="1">
        <v>0</v>
      </c>
      <c r="G248" s="2">
        <f t="shared" si="6"/>
        <v>896.40004999999996</v>
      </c>
      <c r="H248" s="2">
        <f t="shared" si="7"/>
        <v>0.57999999999992724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857.69</v>
      </c>
      <c r="D255" s="1">
        <f>'PR-RAS'!E259</f>
        <v>1385.73</v>
      </c>
      <c r="E255" s="1">
        <v>0</v>
      </c>
      <c r="F255" s="1">
        <v>0</v>
      </c>
      <c r="G255" s="2">
        <f t="shared" si="6"/>
        <v>921.80410000000006</v>
      </c>
      <c r="H255" s="2">
        <f t="shared" si="7"/>
        <v>0.57999999999992724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857.69</v>
      </c>
      <c r="D256" s="1">
        <f>'PR-RAS'!E260</f>
        <v>1385.73</v>
      </c>
      <c r="E256" s="1">
        <v>0</v>
      </c>
      <c r="F256" s="1">
        <v>0</v>
      </c>
      <c r="G256" s="2">
        <f t="shared" si="6"/>
        <v>925.43325000000004</v>
      </c>
      <c r="H256" s="2">
        <f t="shared" si="7"/>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333010.43</v>
      </c>
      <c r="D285" s="1">
        <f>'PR-RAS'!E289</f>
        <v>360724.82</v>
      </c>
      <c r="E285" s="1">
        <v>0</v>
      </c>
      <c r="F285" s="1">
        <v>0</v>
      </c>
      <c r="G285" s="2">
        <f t="shared" si="8"/>
        <v>299466.65987999999</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346525.66</v>
      </c>
      <c r="D286" s="1">
        <f>'PR-RAS'!E290</f>
        <v>331544.92</v>
      </c>
      <c r="E286" s="1">
        <v>0</v>
      </c>
      <c r="F286" s="1">
        <v>0</v>
      </c>
      <c r="G286" s="2">
        <f t="shared" si="8"/>
        <v>287740.41749999998</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783302.56</v>
      </c>
      <c r="D288" s="1">
        <f>'PR-RAS'!E292</f>
        <v>861298.97</v>
      </c>
      <c r="E288" s="1">
        <v>0</v>
      </c>
      <c r="F288" s="1">
        <v>0</v>
      </c>
      <c r="G288" s="2">
        <f t="shared" si="8"/>
        <v>719193.44349999994</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7709.77</v>
      </c>
      <c r="D345" s="1">
        <f>'PR-RAS'!E350</f>
        <v>79519.7</v>
      </c>
      <c r="E345" s="1">
        <v>0</v>
      </c>
      <c r="F345" s="1">
        <v>0</v>
      </c>
      <c r="G345" s="2">
        <f t="shared" si="10"/>
        <v>57361.714479999988</v>
      </c>
      <c r="H345" s="2">
        <f t="shared" si="11"/>
        <v>0.53000000000247383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1572.97</v>
      </c>
      <c r="D346" s="1">
        <f>'PR-RAS'!E351</f>
        <v>2295.54</v>
      </c>
      <c r="E346" s="1">
        <v>0</v>
      </c>
      <c r="F346" s="1">
        <v>0</v>
      </c>
      <c r="G346" s="2">
        <f t="shared" si="10"/>
        <v>2126.5972499999998</v>
      </c>
      <c r="H346" s="2">
        <f t="shared" si="11"/>
        <v>0.49000000000000909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1572.97</v>
      </c>
      <c r="D351" s="1">
        <f>'PR-RAS'!E356</f>
        <v>2295.54</v>
      </c>
      <c r="E351" s="1">
        <v>0</v>
      </c>
      <c r="F351" s="1">
        <v>0</v>
      </c>
      <c r="G351" s="2">
        <f t="shared" si="10"/>
        <v>2157.4175</v>
      </c>
      <c r="H351" s="2">
        <f t="shared" si="11"/>
        <v>0.49000000000000909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1572.97</v>
      </c>
      <c r="D354" s="1">
        <f>'PR-RAS'!E359</f>
        <v>2295.54</v>
      </c>
      <c r="E354" s="1">
        <v>0</v>
      </c>
      <c r="F354" s="1">
        <v>0</v>
      </c>
      <c r="G354" s="2">
        <f t="shared" si="10"/>
        <v>2175.9096500000001</v>
      </c>
      <c r="H354" s="2">
        <f t="shared" si="11"/>
        <v>0.49000000000000909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6136.8</v>
      </c>
      <c r="D358" s="1">
        <f>'PR-RAS'!E363</f>
        <v>6585.6500000000005</v>
      </c>
      <c r="E358" s="1">
        <v>0</v>
      </c>
      <c r="F358" s="1">
        <v>0</v>
      </c>
      <c r="G358" s="2">
        <f t="shared" si="10"/>
        <v>6892.9917000000005</v>
      </c>
      <c r="H358" s="2">
        <f t="shared" si="11"/>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6136.8</v>
      </c>
      <c r="D364" s="1">
        <f>'PR-RAS'!E369</f>
        <v>6585.6500000000005</v>
      </c>
      <c r="E364" s="1">
        <v>0</v>
      </c>
      <c r="F364" s="1">
        <v>0</v>
      </c>
      <c r="G364" s="2">
        <f t="shared" si="10"/>
        <v>7008.8403000000008</v>
      </c>
      <c r="H364" s="2">
        <f t="shared" si="11"/>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4706.79</v>
      </c>
      <c r="D365" s="1">
        <f>'PR-RAS'!E370</f>
        <v>6094.68</v>
      </c>
      <c r="E365" s="1">
        <v>0</v>
      </c>
      <c r="F365" s="1">
        <v>0</v>
      </c>
      <c r="G365" s="2">
        <f t="shared" si="10"/>
        <v>6150.1986000000006</v>
      </c>
      <c r="H365" s="2">
        <f t="shared" si="11"/>
        <v>0.52999999999974534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522.59</v>
      </c>
      <c r="D367" s="1">
        <f>'PR-RAS'!E372</f>
        <v>150</v>
      </c>
      <c r="E367" s="1">
        <v>0</v>
      </c>
      <c r="F367" s="1">
        <v>0</v>
      </c>
      <c r="G367" s="2">
        <f t="shared" si="10"/>
        <v>301.06794000000002</v>
      </c>
      <c r="H367" s="2">
        <f t="shared" si="11"/>
        <v>0.40999999999996817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907.42</v>
      </c>
      <c r="D371" s="1">
        <f>'PR-RAS'!E376</f>
        <v>340.97</v>
      </c>
      <c r="E371" s="1">
        <v>0</v>
      </c>
      <c r="F371" s="1">
        <v>0</v>
      </c>
      <c r="G371" s="2">
        <f t="shared" si="10"/>
        <v>588.06320000000005</v>
      </c>
      <c r="H371" s="2">
        <f t="shared" si="11"/>
        <v>0.44999999999993179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70638.509999999995</v>
      </c>
      <c r="E397" s="1">
        <v>0</v>
      </c>
      <c r="F397" s="1">
        <v>0</v>
      </c>
      <c r="G397" s="2">
        <f t="shared" si="12"/>
        <v>55945.699919999999</v>
      </c>
      <c r="H397" s="2">
        <f t="shared" si="13"/>
        <v>0.49000000000523869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70638.509999999995</v>
      </c>
      <c r="E398" s="1">
        <v>0</v>
      </c>
      <c r="F398" s="1">
        <v>0</v>
      </c>
      <c r="G398" s="2">
        <f t="shared" si="12"/>
        <v>56086.97694</v>
      </c>
      <c r="H398" s="2">
        <f t="shared" si="13"/>
        <v>0.49000000000523869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7709.77</v>
      </c>
      <c r="D403" s="1">
        <f>'PR-RAS'!E408</f>
        <v>79519.7</v>
      </c>
      <c r="E403" s="1">
        <v>0</v>
      </c>
      <c r="F403" s="1">
        <v>0</v>
      </c>
      <c r="G403" s="2">
        <f t="shared" si="12"/>
        <v>67033.166339999996</v>
      </c>
      <c r="H403" s="2">
        <f t="shared" si="13"/>
        <v>0.53000000000247383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1762.76</v>
      </c>
      <c r="D406" s="1">
        <f>'PR-RAS'!E411</f>
        <v>480.82</v>
      </c>
      <c r="E406" s="1">
        <v>0</v>
      </c>
      <c r="F406" s="1">
        <v>0</v>
      </c>
      <c r="G406" s="2">
        <f t="shared" si="12"/>
        <v>1103.3820000000001</v>
      </c>
      <c r="H406" s="2">
        <f t="shared" si="13"/>
        <v>0.42000000000001592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679536.09</v>
      </c>
      <c r="D407" s="1">
        <f>'PR-RAS'!E412</f>
        <v>692269.74</v>
      </c>
      <c r="E407" s="1">
        <v>0</v>
      </c>
      <c r="F407" s="1">
        <v>0</v>
      </c>
      <c r="G407" s="2">
        <f t="shared" si="12"/>
        <v>838014.68142000004</v>
      </c>
      <c r="H407" s="2">
        <f t="shared" si="13"/>
        <v>0.34999999997671694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340720.2</v>
      </c>
      <c r="D408" s="1">
        <f>'PR-RAS'!E413</f>
        <v>440244.52</v>
      </c>
      <c r="E408" s="1">
        <v>0</v>
      </c>
      <c r="F408" s="1">
        <v>0</v>
      </c>
      <c r="G408" s="2">
        <f t="shared" si="12"/>
        <v>497032.16067999997</v>
      </c>
      <c r="H408" s="2">
        <f t="shared" si="13"/>
        <v>0.67999999999301508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338815.88999999996</v>
      </c>
      <c r="D409" s="1">
        <f>'PR-RAS'!E414</f>
        <v>252025.21999999997</v>
      </c>
      <c r="E409" s="1">
        <v>0</v>
      </c>
      <c r="F409" s="1">
        <v>0</v>
      </c>
      <c r="G409" s="2">
        <f t="shared" si="12"/>
        <v>343889.46263999993</v>
      </c>
      <c r="H409" s="2">
        <f t="shared" si="13"/>
        <v>0.33000000001629815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783302.56</v>
      </c>
      <c r="D411" s="1">
        <f>'PR-RAS'!E416</f>
        <v>861298.97</v>
      </c>
      <c r="E411" s="1">
        <v>0</v>
      </c>
      <c r="F411" s="1">
        <v>0</v>
      </c>
      <c r="G411" s="2">
        <f t="shared" si="12"/>
        <v>1027419.205</v>
      </c>
      <c r="H411" s="2">
        <f t="shared" si="13"/>
        <v>0.46999999997206032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1762.76</v>
      </c>
      <c r="D413" s="1">
        <f>'PR-RAS'!E418</f>
        <v>480.82</v>
      </c>
      <c r="E413" s="1">
        <v>0</v>
      </c>
      <c r="F413" s="1">
        <v>0</v>
      </c>
      <c r="G413" s="2">
        <f t="shared" si="12"/>
        <v>1122.4528</v>
      </c>
      <c r="H413" s="2">
        <f t="shared" si="13"/>
        <v>0.42000000000001592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679536.09</v>
      </c>
      <c r="D633" s="1">
        <f>'PR-RAS'!E639</f>
        <v>692269.74</v>
      </c>
      <c r="E633" s="1">
        <v>0</v>
      </c>
      <c r="F633" s="1">
        <v>0</v>
      </c>
      <c r="G633" s="2">
        <f t="shared" si="18"/>
        <v>1304495.76024</v>
      </c>
      <c r="H633" s="2">
        <f t="shared" si="19"/>
        <v>0.34999999997671694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340720.2</v>
      </c>
      <c r="D634" s="1">
        <f>'PR-RAS'!E640</f>
        <v>440244.52</v>
      </c>
      <c r="E634" s="1">
        <v>0</v>
      </c>
      <c r="F634" s="1">
        <v>0</v>
      </c>
      <c r="G634" s="2">
        <f t="shared" si="18"/>
        <v>773025.44892</v>
      </c>
      <c r="H634" s="2">
        <f t="shared" si="19"/>
        <v>0.67999999999301508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338815.88999999996</v>
      </c>
      <c r="D635" s="1">
        <f>'PR-RAS'!E641</f>
        <v>252025.21999999997</v>
      </c>
      <c r="E635" s="1">
        <v>0</v>
      </c>
      <c r="F635" s="1">
        <v>0</v>
      </c>
      <c r="G635" s="2">
        <f t="shared" si="18"/>
        <v>534377.25321999996</v>
      </c>
      <c r="H635" s="2">
        <f t="shared" si="19"/>
        <v>0.33000000001629815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783302.56</v>
      </c>
      <c r="D637" s="1">
        <f>'PR-RAS'!E643</f>
        <v>861298.97</v>
      </c>
      <c r="E637" s="1">
        <v>0</v>
      </c>
      <c r="F637" s="1">
        <v>0</v>
      </c>
      <c r="G637" s="2">
        <f t="shared" si="18"/>
        <v>1593752.7180000001</v>
      </c>
      <c r="H637" s="2">
        <f t="shared" si="19"/>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1122118.45</v>
      </c>
      <c r="D639" s="1">
        <f>'PR-RAS'!E645</f>
        <v>1113324.19</v>
      </c>
      <c r="E639" s="1">
        <v>0</v>
      </c>
      <c r="F639" s="1">
        <v>0</v>
      </c>
      <c r="G639" s="2">
        <f t="shared" si="18"/>
        <v>2136513.2375400001</v>
      </c>
      <c r="H639" s="2">
        <f t="shared" si="19"/>
        <v>0.63999999989755452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28.98</v>
      </c>
      <c r="D642" s="1">
        <f>'PR-RAS'!E649</f>
        <v>0</v>
      </c>
      <c r="E642" s="1">
        <v>0</v>
      </c>
      <c r="F642" s="1">
        <v>0</v>
      </c>
      <c r="G642" s="2">
        <f t="shared" ref="G642:G705" si="20">(B642/1000)*(C642*1+D642*2)</f>
        <v>18.576180000000001</v>
      </c>
      <c r="H642" s="2">
        <f t="shared" ref="H642:H705" si="21">ABS(C642-ROUND(C642,0))+ABS(D642-ROUND(D642,0))</f>
        <v>1.9999999999999574E-2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209504.96</v>
      </c>
      <c r="D643" s="1">
        <f>'PR-RAS'!E650</f>
        <v>264860.2</v>
      </c>
      <c r="E643" s="1">
        <v>0</v>
      </c>
      <c r="F643" s="1">
        <v>0</v>
      </c>
      <c r="G643" s="2">
        <f t="shared" si="20"/>
        <v>474582.68112000002</v>
      </c>
      <c r="H643" s="2">
        <f t="shared" si="21"/>
        <v>0.2400000000197906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209528.6</v>
      </c>
      <c r="D644" s="1">
        <f>'PR-RAS'!E651</f>
        <v>264846.71000000002</v>
      </c>
      <c r="E644" s="1">
        <v>0</v>
      </c>
      <c r="F644" s="1">
        <v>0</v>
      </c>
      <c r="G644" s="2">
        <f t="shared" si="20"/>
        <v>475319.75886</v>
      </c>
      <c r="H644" s="2">
        <f t="shared" si="21"/>
        <v>0.68999999997322448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5.3399999999965075</v>
      </c>
      <c r="D645" s="1">
        <f>'PR-RAS'!E652</f>
        <v>13.489999999990687</v>
      </c>
      <c r="E645" s="1">
        <v>0</v>
      </c>
      <c r="F645" s="1">
        <v>0</v>
      </c>
      <c r="G645" s="2">
        <f t="shared" si="20"/>
        <v>20.814079999985754</v>
      </c>
      <c r="H645" s="2">
        <f t="shared" si="21"/>
        <v>0.82999999998719431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20"/>
        <v>40.698</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20"/>
        <v>40.823999999999998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3989.99</v>
      </c>
      <c r="D711" s="1">
        <f>'PR-RAS'!E718</f>
        <v>4809.8</v>
      </c>
      <c r="E711" s="1">
        <v>0</v>
      </c>
      <c r="F711" s="1">
        <v>0</v>
      </c>
      <c r="G711" s="2">
        <f t="shared" si="22"/>
        <v>9662.8089</v>
      </c>
      <c r="H711" s="2">
        <f t="shared" si="23"/>
        <v>0.21000000000003638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796.35</v>
      </c>
      <c r="E713" s="1">
        <v>0</v>
      </c>
      <c r="F713" s="1">
        <v>0</v>
      </c>
      <c r="G713" s="2">
        <f t="shared" si="22"/>
        <v>1134.0024000000001</v>
      </c>
      <c r="H713" s="2">
        <f t="shared" si="23"/>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13435.85</v>
      </c>
      <c r="D715" s="1">
        <f>'PR-RAS'!E722</f>
        <v>15927.84</v>
      </c>
      <c r="E715" s="1">
        <v>0</v>
      </c>
      <c r="F715" s="1">
        <v>0</v>
      </c>
      <c r="G715" s="2">
        <f t="shared" si="22"/>
        <v>32338.152419999999</v>
      </c>
      <c r="H715" s="2">
        <f t="shared" si="23"/>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1090.8699999999999</v>
      </c>
      <c r="D716" s="1">
        <f>'PR-RAS'!E723</f>
        <v>3433.62</v>
      </c>
      <c r="E716" s="1">
        <v>0</v>
      </c>
      <c r="F716" s="1">
        <v>0</v>
      </c>
      <c r="G716" s="2">
        <f t="shared" si="22"/>
        <v>5690.0486499999997</v>
      </c>
      <c r="H716" s="2">
        <f t="shared" si="23"/>
        <v>0.51000000000021828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5021.25</v>
      </c>
      <c r="D718" s="1">
        <f>'PR-RAS'!E725</f>
        <v>6113.59</v>
      </c>
      <c r="E718" s="1">
        <v>0</v>
      </c>
      <c r="F718" s="1">
        <v>0</v>
      </c>
      <c r="G718" s="2">
        <f t="shared" si="22"/>
        <v>12367.124309999999</v>
      </c>
      <c r="H718" s="2">
        <f t="shared" si="23"/>
        <v>0.65999999999985448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857.69</v>
      </c>
      <c r="D816" s="1">
        <f>'PR-RAS'!E823</f>
        <v>1385.73</v>
      </c>
      <c r="E816" s="1">
        <v>0</v>
      </c>
      <c r="F816" s="1">
        <v>0</v>
      </c>
      <c r="G816" s="2">
        <f t="shared" si="24"/>
        <v>2957.7572499999997</v>
      </c>
      <c r="H816" s="2">
        <f t="shared" si="25"/>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44693.29</v>
      </c>
      <c r="D1480" s="6"/>
      <c r="E1480" s="6">
        <v>0</v>
      </c>
      <c r="F1480" s="6">
        <v>0</v>
      </c>
      <c r="G1480" s="7">
        <f t="shared" ref="G1480:G1511" si="52">B1480/1000*C1480</f>
        <v>44.693290000000005</v>
      </c>
      <c r="H1480" s="7">
        <f t="shared" ref="H1480:H1511" si="53">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439479.59</v>
      </c>
      <c r="D1481" s="1">
        <v>0</v>
      </c>
      <c r="E1481" s="1">
        <v>0</v>
      </c>
      <c r="F1481" s="1">
        <v>0</v>
      </c>
      <c r="G1481" s="2">
        <f t="shared" si="52"/>
        <v>878.95918000000006</v>
      </c>
      <c r="H1481" s="2">
        <f t="shared" si="53"/>
        <v>0.40999999997438863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353.99</v>
      </c>
      <c r="D1482" s="1">
        <v>0</v>
      </c>
      <c r="E1482" s="1">
        <v>0</v>
      </c>
      <c r="F1482" s="1">
        <v>0</v>
      </c>
      <c r="G1482" s="2">
        <f t="shared" si="52"/>
        <v>1.0619700000000001</v>
      </c>
      <c r="H1482" s="2">
        <f t="shared" si="53"/>
        <v>9.9999999999909051E-3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359605.9</v>
      </c>
      <c r="D1483" s="1">
        <v>0</v>
      </c>
      <c r="E1483" s="1">
        <v>0</v>
      </c>
      <c r="F1483" s="1">
        <v>0</v>
      </c>
      <c r="G1483" s="2">
        <f t="shared" si="52"/>
        <v>1438.4236000000001</v>
      </c>
      <c r="H1483" s="2">
        <f t="shared" si="53"/>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245950</v>
      </c>
      <c r="D1484" s="1">
        <v>0</v>
      </c>
      <c r="E1484" s="1">
        <v>0</v>
      </c>
      <c r="F1484" s="1">
        <v>0</v>
      </c>
      <c r="G1484" s="2">
        <f t="shared" si="52"/>
        <v>1229.75</v>
      </c>
      <c r="H1484" s="2">
        <f t="shared" si="5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111269.91</v>
      </c>
      <c r="D1485" s="1">
        <v>0</v>
      </c>
      <c r="E1485" s="1">
        <v>0</v>
      </c>
      <c r="F1485" s="1">
        <v>0</v>
      </c>
      <c r="G1485" s="2">
        <f t="shared" si="52"/>
        <v>667.61946</v>
      </c>
      <c r="H1485" s="2">
        <f t="shared" si="53"/>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0.26</v>
      </c>
      <c r="D1486" s="1">
        <v>0</v>
      </c>
      <c r="E1486" s="1">
        <v>0</v>
      </c>
      <c r="F1486" s="1">
        <v>0</v>
      </c>
      <c r="G1486" s="2">
        <f t="shared" si="52"/>
        <v>1.82E-3</v>
      </c>
      <c r="H1486" s="2">
        <f t="shared" si="53"/>
        <v>0.26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1385.73</v>
      </c>
      <c r="D1489" s="1">
        <v>0</v>
      </c>
      <c r="E1489" s="1">
        <v>0</v>
      </c>
      <c r="F1489" s="1">
        <v>0</v>
      </c>
      <c r="G1489" s="2">
        <f t="shared" si="52"/>
        <v>13.8573</v>
      </c>
      <c r="H1489" s="2">
        <f t="shared" si="53"/>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1000</v>
      </c>
      <c r="D1491" s="1">
        <v>0</v>
      </c>
      <c r="E1491" s="1">
        <v>0</v>
      </c>
      <c r="F1491" s="1">
        <v>0</v>
      </c>
      <c r="G1491" s="2">
        <f t="shared" si="52"/>
        <v>12</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79519.7</v>
      </c>
      <c r="D1492" s="1">
        <v>0</v>
      </c>
      <c r="E1492" s="1">
        <v>0</v>
      </c>
      <c r="F1492" s="1">
        <v>0</v>
      </c>
      <c r="G1492" s="2">
        <f t="shared" si="52"/>
        <v>1033.7560999999998</v>
      </c>
      <c r="H1492" s="2">
        <f t="shared" si="53"/>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423931.62</v>
      </c>
      <c r="D1499" s="1">
        <v>0</v>
      </c>
      <c r="E1499" s="1">
        <v>0</v>
      </c>
      <c r="F1499" s="1">
        <v>0</v>
      </c>
      <c r="G1499" s="2">
        <f t="shared" si="52"/>
        <v>8478.6324000000004</v>
      </c>
      <c r="H1499" s="2">
        <f t="shared" si="53"/>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344411.92</v>
      </c>
      <c r="D1501" s="1">
        <v>0</v>
      </c>
      <c r="E1501" s="1">
        <v>0</v>
      </c>
      <c r="F1501" s="1">
        <v>0</v>
      </c>
      <c r="G1501" s="2">
        <f t="shared" si="52"/>
        <v>7577.0622399999993</v>
      </c>
      <c r="H1501" s="2">
        <f t="shared" si="53"/>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232543.7</v>
      </c>
      <c r="D1502" s="1">
        <v>0</v>
      </c>
      <c r="E1502" s="1">
        <v>0</v>
      </c>
      <c r="F1502" s="1">
        <v>0</v>
      </c>
      <c r="G1502" s="2">
        <f t="shared" si="52"/>
        <v>5348.5051000000003</v>
      </c>
      <c r="H1502" s="2">
        <f t="shared" si="53"/>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109482.23</v>
      </c>
      <c r="D1503" s="1">
        <v>0</v>
      </c>
      <c r="E1503" s="1">
        <v>0</v>
      </c>
      <c r="F1503" s="1">
        <v>0</v>
      </c>
      <c r="G1503" s="2">
        <f t="shared" si="52"/>
        <v>2627.5735199999999</v>
      </c>
      <c r="H1503" s="2">
        <f t="shared" si="53"/>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0.26</v>
      </c>
      <c r="D1504" s="1">
        <v>0</v>
      </c>
      <c r="E1504" s="1">
        <v>0</v>
      </c>
      <c r="F1504" s="1">
        <v>0</v>
      </c>
      <c r="G1504" s="2">
        <f t="shared" si="52"/>
        <v>6.5000000000000006E-3</v>
      </c>
      <c r="H1504" s="2">
        <f t="shared" si="53"/>
        <v>0.26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1385.73</v>
      </c>
      <c r="D1507" s="1">
        <v>0</v>
      </c>
      <c r="E1507" s="1">
        <v>0</v>
      </c>
      <c r="F1507" s="1">
        <v>0</v>
      </c>
      <c r="G1507" s="2">
        <f t="shared" si="52"/>
        <v>38.800440000000002</v>
      </c>
      <c r="H1507" s="2">
        <f t="shared" si="53"/>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v>
      </c>
      <c r="D1509" s="1">
        <v>0</v>
      </c>
      <c r="E1509" s="1">
        <v>0</v>
      </c>
      <c r="F1509" s="1">
        <v>0</v>
      </c>
      <c r="G1509" s="2">
        <f t="shared" si="52"/>
        <v>30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79519.7</v>
      </c>
      <c r="D1510" s="1">
        <v>0</v>
      </c>
      <c r="E1510" s="1">
        <v>0</v>
      </c>
      <c r="F1510" s="1">
        <v>0</v>
      </c>
      <c r="G1510" s="2">
        <f t="shared" si="52"/>
        <v>2465.1106999999997</v>
      </c>
      <c r="H1510" s="2">
        <f t="shared" si="53"/>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60241.260000000009</v>
      </c>
      <c r="D1517" s="1">
        <v>0</v>
      </c>
      <c r="E1517" s="1">
        <v>0</v>
      </c>
      <c r="F1517" s="1">
        <v>0</v>
      </c>
      <c r="G1517" s="2">
        <f t="shared" si="54"/>
        <v>2289.1678800000004</v>
      </c>
      <c r="H1517" s="2">
        <f t="shared" si="5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60241.26</v>
      </c>
      <c r="D1576" s="1">
        <v>0</v>
      </c>
      <c r="E1576" s="1">
        <v>0</v>
      </c>
      <c r="F1576" s="1">
        <v>0</v>
      </c>
      <c r="G1576" s="2">
        <f t="shared" si="56"/>
        <v>5843.4022199999999</v>
      </c>
      <c r="H1576" s="2">
        <f t="shared" si="57"/>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1137.45</v>
      </c>
      <c r="D1577" s="1">
        <v>0</v>
      </c>
      <c r="E1577" s="1">
        <v>0</v>
      </c>
      <c r="F1577" s="1">
        <v>0</v>
      </c>
      <c r="G1577" s="2">
        <f t="shared" si="56"/>
        <v>111.4701</v>
      </c>
      <c r="H1577" s="2">
        <f t="shared" si="57"/>
        <v>0.45000000000004547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59103.810000000005</v>
      </c>
      <c r="D1578" s="1">
        <v>0</v>
      </c>
      <c r="E1578" s="1">
        <v>0</v>
      </c>
      <c r="F1578" s="1">
        <v>0</v>
      </c>
      <c r="G1578" s="2">
        <f t="shared" si="56"/>
        <v>5851.2771900000007</v>
      </c>
      <c r="H1578" s="2">
        <f t="shared" si="57"/>
        <v>0.18999999999505235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33634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679536.09</v>
      </c>
      <c r="I16" s="170">
        <f>'PR-RAS'!E6</f>
        <v>692269.74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333010.43</v>
      </c>
      <c r="I17" s="170">
        <f>'PR-RAS'!E151</f>
        <v>360724.82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1122118.45</v>
      </c>
      <c r="I18" s="170">
        <f>'PR-RAS'!E645</f>
        <v>1113324.19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44693.29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60241.260000000009</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60241.26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9" zoomScaleNormal="100" workbookViewId="0">
      <selection activeCell="H657" sqref="H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679536.09</v>
      </c>
      <c r="E6" s="51">
        <f>E7+E44+E50+E82+E106+E124+E133+E139</f>
        <v>692269.74</v>
      </c>
      <c r="F6" s="52">
        <f t="shared" ref="F6:F69" si="0">IF(D6&lt;&gt;0,IF(E6/D6&gt;=100,"&gt;&gt;100",E6/D6*100),"-")</f>
        <v>101.87387398364669</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614100.87</v>
      </c>
      <c r="E106" s="51">
        <f>E107+E112+E120</f>
        <v>617852.53</v>
      </c>
      <c r="F106" s="52">
        <f t="shared" si="1"/>
        <v>100.61091918010148</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614100.87</v>
      </c>
      <c r="E112" s="51">
        <f>SUM(E113:E119)</f>
        <v>617852.53</v>
      </c>
      <c r="F112" s="52">
        <f t="shared" si="1"/>
        <v>100.61091918010148</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1911.53</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614100.87</v>
      </c>
      <c r="E119" s="242">
        <v>615941</v>
      </c>
      <c r="F119" s="52">
        <f t="shared" si="1"/>
        <v>100.29964621284448</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31.82</v>
      </c>
      <c r="E124" s="51">
        <f>E125+E128</f>
        <v>915</v>
      </c>
      <c r="F124" s="52">
        <f t="shared" si="1"/>
        <v>2875.5499685732243</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31.82</v>
      </c>
      <c r="E128" s="51">
        <f>SUM(E129:E132)</f>
        <v>915</v>
      </c>
      <c r="F128" s="52">
        <f t="shared" si="1"/>
        <v>2875.5499685732243</v>
      </c>
    </row>
    <row r="129" spans="1:6" ht="12.75" customHeight="1" x14ac:dyDescent="0.2">
      <c r="A129" s="53">
        <v>6631</v>
      </c>
      <c r="B129" s="86" t="s">
        <v>304</v>
      </c>
      <c r="C129" s="50" t="s">
        <v>305</v>
      </c>
      <c r="D129" s="242">
        <v>31.82</v>
      </c>
      <c r="E129" s="242">
        <v>915</v>
      </c>
      <c r="F129" s="52">
        <f t="shared" si="1"/>
        <v>2875.5499685732243</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65403.4</v>
      </c>
      <c r="E133" s="51">
        <f>E134+E138</f>
        <v>73502.210000000006</v>
      </c>
      <c r="F133" s="52">
        <f t="shared" si="1"/>
        <v>112.38285777192011</v>
      </c>
    </row>
    <row r="134" spans="1:6" ht="24" x14ac:dyDescent="0.2">
      <c r="A134" s="53">
        <v>671</v>
      </c>
      <c r="B134" s="232" t="s">
        <v>314</v>
      </c>
      <c r="C134" s="50" t="s">
        <v>315</v>
      </c>
      <c r="D134" s="51">
        <f>SUM(D135:D137)</f>
        <v>65403.4</v>
      </c>
      <c r="E134" s="51">
        <f>SUM(E135:E137)</f>
        <v>73502.210000000006</v>
      </c>
      <c r="F134" s="52">
        <f t="shared" ref="F134:F197" si="2">IF(D134&lt;&gt;0,IF(E134/D134&gt;=100,"&gt;&gt;100",E134/D134*100),"-")</f>
        <v>112.38285777192011</v>
      </c>
    </row>
    <row r="135" spans="1:6" ht="12.75" customHeight="1" x14ac:dyDescent="0.2">
      <c r="A135" s="53">
        <v>6711</v>
      </c>
      <c r="B135" s="85" t="s">
        <v>316</v>
      </c>
      <c r="C135" s="50" t="s">
        <v>317</v>
      </c>
      <c r="D135" s="242">
        <v>64372.94</v>
      </c>
      <c r="E135" s="242">
        <v>72763.47</v>
      </c>
      <c r="F135" s="52">
        <f t="shared" si="2"/>
        <v>113.0342501057121</v>
      </c>
    </row>
    <row r="136" spans="1:6" ht="24" x14ac:dyDescent="0.2">
      <c r="A136" s="53">
        <v>6712</v>
      </c>
      <c r="B136" s="232" t="s">
        <v>318</v>
      </c>
      <c r="C136" s="50" t="s">
        <v>319</v>
      </c>
      <c r="D136" s="242">
        <v>1030.46</v>
      </c>
      <c r="E136" s="242">
        <v>738.74</v>
      </c>
      <c r="F136" s="52">
        <f t="shared" si="2"/>
        <v>71.690313064068462</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333010.43</v>
      </c>
      <c r="E151" s="51">
        <f>E152+E163+E196+E215+E224+E252+E263</f>
        <v>360724.82</v>
      </c>
      <c r="F151" s="52">
        <f t="shared" si="2"/>
        <v>108.32237897173371</v>
      </c>
    </row>
    <row r="152" spans="1:6" ht="12.75" customHeight="1" x14ac:dyDescent="0.2">
      <c r="A152" s="53">
        <v>31</v>
      </c>
      <c r="B152" s="85" t="s">
        <v>349</v>
      </c>
      <c r="C152" s="50" t="s">
        <v>350</v>
      </c>
      <c r="D152" s="51">
        <f>D153+D158+D159</f>
        <v>188610.66999999998</v>
      </c>
      <c r="E152" s="51">
        <f>E153+E158+E159</f>
        <v>245750.11000000002</v>
      </c>
      <c r="F152" s="52">
        <f t="shared" si="2"/>
        <v>130.29491385614611</v>
      </c>
    </row>
    <row r="153" spans="1:6" ht="12.75" customHeight="1" x14ac:dyDescent="0.2">
      <c r="A153" s="53">
        <v>311</v>
      </c>
      <c r="B153" s="85" t="s">
        <v>351</v>
      </c>
      <c r="C153" s="50" t="s">
        <v>352</v>
      </c>
      <c r="D153" s="51">
        <f>SUM(D154:D157)</f>
        <v>163325.62</v>
      </c>
      <c r="E153" s="51">
        <f>SUM(E154:E157)</f>
        <v>210423.17</v>
      </c>
      <c r="F153" s="52">
        <f t="shared" si="2"/>
        <v>128.83659648743412</v>
      </c>
    </row>
    <row r="154" spans="1:6" ht="12.75" customHeight="1" x14ac:dyDescent="0.2">
      <c r="A154" s="53">
        <v>3111</v>
      </c>
      <c r="B154" s="85" t="s">
        <v>353</v>
      </c>
      <c r="C154" s="50" t="s">
        <v>354</v>
      </c>
      <c r="D154" s="242">
        <v>163166.13</v>
      </c>
      <c r="E154" s="242">
        <v>210161.47</v>
      </c>
      <c r="F154" s="52">
        <f t="shared" si="2"/>
        <v>128.80214171899522</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159.49</v>
      </c>
      <c r="E156" s="242">
        <v>261.7</v>
      </c>
      <c r="F156" s="52">
        <f t="shared" si="2"/>
        <v>164.08552260329802</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4630.25</v>
      </c>
      <c r="E158" s="242">
        <v>7070.34</v>
      </c>
      <c r="F158" s="52">
        <f t="shared" si="2"/>
        <v>152.69888234976514</v>
      </c>
    </row>
    <row r="159" spans="1:6" ht="12.75" customHeight="1" x14ac:dyDescent="0.2">
      <c r="A159" s="53">
        <v>313</v>
      </c>
      <c r="B159" s="85" t="s">
        <v>363</v>
      </c>
      <c r="C159" s="50" t="s">
        <v>364</v>
      </c>
      <c r="D159" s="51">
        <f>SUM(D160:D162)</f>
        <v>20654.8</v>
      </c>
      <c r="E159" s="51">
        <f>SUM(E160:E162)</f>
        <v>28256.6</v>
      </c>
      <c r="F159" s="52">
        <f t="shared" si="2"/>
        <v>136.80403586575517</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20654.8</v>
      </c>
      <c r="E161" s="242">
        <v>28256.6</v>
      </c>
      <c r="F161" s="52">
        <f t="shared" si="2"/>
        <v>136.80403586575517</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143542.06999999998</v>
      </c>
      <c r="E163" s="51">
        <f>E164+E169+E177+E187+E188</f>
        <v>113588.72</v>
      </c>
      <c r="F163" s="52">
        <f t="shared" si="2"/>
        <v>79.132703046570256</v>
      </c>
    </row>
    <row r="164" spans="1:6" ht="12.75" customHeight="1" x14ac:dyDescent="0.2">
      <c r="A164" s="53">
        <v>321</v>
      </c>
      <c r="B164" s="85" t="s">
        <v>372</v>
      </c>
      <c r="C164" s="50" t="s">
        <v>373</v>
      </c>
      <c r="D164" s="51">
        <f>SUM(D165:D168)</f>
        <v>13978.749999999998</v>
      </c>
      <c r="E164" s="51">
        <f>SUM(E165:E168)</f>
        <v>20097.149999999998</v>
      </c>
      <c r="F164" s="52">
        <f t="shared" si="2"/>
        <v>143.7692926763838</v>
      </c>
    </row>
    <row r="165" spans="1:6" ht="12.75" customHeight="1" x14ac:dyDescent="0.2">
      <c r="A165" s="53">
        <v>3211</v>
      </c>
      <c r="B165" s="85" t="s">
        <v>374</v>
      </c>
      <c r="C165" s="50" t="s">
        <v>375</v>
      </c>
      <c r="D165" s="242">
        <v>6197.04</v>
      </c>
      <c r="E165" s="242">
        <v>7977.86</v>
      </c>
      <c r="F165" s="52">
        <f t="shared" si="2"/>
        <v>128.73662264565019</v>
      </c>
    </row>
    <row r="166" spans="1:6" ht="12.75" customHeight="1" x14ac:dyDescent="0.2">
      <c r="A166" s="53">
        <v>3212</v>
      </c>
      <c r="B166" s="85" t="s">
        <v>376</v>
      </c>
      <c r="C166" s="50" t="s">
        <v>377</v>
      </c>
      <c r="D166" s="242">
        <v>3989.99</v>
      </c>
      <c r="E166" s="242">
        <v>4809.8</v>
      </c>
      <c r="F166" s="52">
        <f t="shared" si="2"/>
        <v>120.54666803676201</v>
      </c>
    </row>
    <row r="167" spans="1:6" ht="12.75" customHeight="1" x14ac:dyDescent="0.2">
      <c r="A167" s="53">
        <v>3213</v>
      </c>
      <c r="B167" s="85" t="s">
        <v>378</v>
      </c>
      <c r="C167" s="50" t="s">
        <v>379</v>
      </c>
      <c r="D167" s="242">
        <v>3706.51</v>
      </c>
      <c r="E167" s="242">
        <v>6927.89</v>
      </c>
      <c r="F167" s="52">
        <f t="shared" si="2"/>
        <v>186.91140722674427</v>
      </c>
    </row>
    <row r="168" spans="1:6" ht="12.75" customHeight="1" x14ac:dyDescent="0.2">
      <c r="A168" s="53">
        <v>3214</v>
      </c>
      <c r="B168" s="85" t="s">
        <v>380</v>
      </c>
      <c r="C168" s="50" t="s">
        <v>381</v>
      </c>
      <c r="D168" s="242">
        <v>85.21</v>
      </c>
      <c r="E168" s="242">
        <v>381.6</v>
      </c>
      <c r="F168" s="52">
        <f t="shared" si="2"/>
        <v>447.83476117826552</v>
      </c>
    </row>
    <row r="169" spans="1:6" ht="12.75" customHeight="1" x14ac:dyDescent="0.2">
      <c r="A169" s="53">
        <v>322</v>
      </c>
      <c r="B169" s="85" t="s">
        <v>382</v>
      </c>
      <c r="C169" s="50" t="s">
        <v>383</v>
      </c>
      <c r="D169" s="51">
        <f>SUM(D170:D176)</f>
        <v>28470.46</v>
      </c>
      <c r="E169" s="51">
        <f>SUM(E170:E176)</f>
        <v>25276.01</v>
      </c>
      <c r="F169" s="52">
        <f t="shared" si="2"/>
        <v>88.779773842783001</v>
      </c>
    </row>
    <row r="170" spans="1:6" ht="12.75" customHeight="1" x14ac:dyDescent="0.2">
      <c r="A170" s="53">
        <v>3221</v>
      </c>
      <c r="B170" s="85" t="s">
        <v>384</v>
      </c>
      <c r="C170" s="50" t="s">
        <v>385</v>
      </c>
      <c r="D170" s="242">
        <v>4796.04</v>
      </c>
      <c r="E170" s="242">
        <v>4756.16</v>
      </c>
      <c r="F170" s="52">
        <f t="shared" si="2"/>
        <v>99.168480663213813</v>
      </c>
    </row>
    <row r="171" spans="1:6" ht="12.75" customHeight="1" x14ac:dyDescent="0.2">
      <c r="A171" s="53">
        <v>3222</v>
      </c>
      <c r="B171" s="85" t="s">
        <v>386</v>
      </c>
      <c r="C171" s="50" t="s">
        <v>387</v>
      </c>
      <c r="D171" s="242">
        <v>7285.23</v>
      </c>
      <c r="E171" s="242">
        <v>9257.9500000000007</v>
      </c>
      <c r="F171" s="52">
        <f t="shared" si="2"/>
        <v>127.07834893338989</v>
      </c>
    </row>
    <row r="172" spans="1:6" ht="12.75" customHeight="1" x14ac:dyDescent="0.2">
      <c r="A172" s="53">
        <v>3223</v>
      </c>
      <c r="B172" s="85" t="s">
        <v>388</v>
      </c>
      <c r="C172" s="50" t="s">
        <v>389</v>
      </c>
      <c r="D172" s="242">
        <v>11029.36</v>
      </c>
      <c r="E172" s="242">
        <v>10463.57</v>
      </c>
      <c r="F172" s="52">
        <f t="shared" si="2"/>
        <v>94.870146590554654</v>
      </c>
    </row>
    <row r="173" spans="1:6" ht="12.75" customHeight="1" x14ac:dyDescent="0.2">
      <c r="A173" s="53">
        <v>3224</v>
      </c>
      <c r="B173" s="85" t="s">
        <v>390</v>
      </c>
      <c r="C173" s="50" t="s">
        <v>391</v>
      </c>
      <c r="D173" s="242">
        <v>3498.62</v>
      </c>
      <c r="E173" s="242">
        <v>343.76</v>
      </c>
      <c r="F173" s="52">
        <f t="shared" si="2"/>
        <v>9.8255883748449389</v>
      </c>
    </row>
    <row r="174" spans="1:6" ht="12.75" customHeight="1" x14ac:dyDescent="0.2">
      <c r="A174" s="53">
        <v>3225</v>
      </c>
      <c r="B174" s="85" t="s">
        <v>392</v>
      </c>
      <c r="C174" s="50" t="s">
        <v>393</v>
      </c>
      <c r="D174" s="242">
        <v>1595.76</v>
      </c>
      <c r="E174" s="242">
        <v>454.57</v>
      </c>
      <c r="F174" s="52">
        <f t="shared" si="2"/>
        <v>28.486113199979947</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265.45</v>
      </c>
      <c r="E176" s="242">
        <v>0</v>
      </c>
      <c r="F176" s="52">
        <f t="shared" si="2"/>
        <v>0</v>
      </c>
    </row>
    <row r="177" spans="1:6" ht="12.75" customHeight="1" x14ac:dyDescent="0.2">
      <c r="A177" s="53">
        <v>323</v>
      </c>
      <c r="B177" s="85" t="s">
        <v>398</v>
      </c>
      <c r="C177" s="50" t="s">
        <v>399</v>
      </c>
      <c r="D177" s="51">
        <f>SUM(D178:D186)</f>
        <v>93503.959999999992</v>
      </c>
      <c r="E177" s="51">
        <f>SUM(E178:E186)</f>
        <v>58489.59</v>
      </c>
      <c r="F177" s="52">
        <f t="shared" si="2"/>
        <v>62.553061923794459</v>
      </c>
    </row>
    <row r="178" spans="1:6" ht="12.75" customHeight="1" x14ac:dyDescent="0.2">
      <c r="A178" s="53">
        <v>3231</v>
      </c>
      <c r="B178" s="85" t="s">
        <v>400</v>
      </c>
      <c r="C178" s="50" t="s">
        <v>401</v>
      </c>
      <c r="D178" s="242">
        <v>3092.7</v>
      </c>
      <c r="E178" s="242">
        <v>3455.31</v>
      </c>
      <c r="F178" s="52">
        <f t="shared" si="2"/>
        <v>111.72470656707732</v>
      </c>
    </row>
    <row r="179" spans="1:6" ht="12.75" customHeight="1" x14ac:dyDescent="0.2">
      <c r="A179" s="53">
        <v>3232</v>
      </c>
      <c r="B179" s="85" t="s">
        <v>402</v>
      </c>
      <c r="C179" s="50" t="s">
        <v>403</v>
      </c>
      <c r="D179" s="242">
        <v>49377.32</v>
      </c>
      <c r="E179" s="242">
        <v>11994.86</v>
      </c>
      <c r="F179" s="52">
        <f t="shared" si="2"/>
        <v>24.292245913710993</v>
      </c>
    </row>
    <row r="180" spans="1:6" ht="12.75" customHeight="1" x14ac:dyDescent="0.2">
      <c r="A180" s="53">
        <v>3233</v>
      </c>
      <c r="B180" s="85" t="s">
        <v>404</v>
      </c>
      <c r="C180" s="50" t="s">
        <v>405</v>
      </c>
      <c r="D180" s="242">
        <v>0</v>
      </c>
      <c r="E180" s="242">
        <v>0</v>
      </c>
      <c r="F180" s="52" t="str">
        <f t="shared" si="2"/>
        <v>-</v>
      </c>
    </row>
    <row r="181" spans="1:6" ht="12.75" customHeight="1" x14ac:dyDescent="0.2">
      <c r="A181" s="53">
        <v>3234</v>
      </c>
      <c r="B181" s="85" t="s">
        <v>406</v>
      </c>
      <c r="C181" s="50" t="s">
        <v>407</v>
      </c>
      <c r="D181" s="242">
        <v>1236.1500000000001</v>
      </c>
      <c r="E181" s="242">
        <v>1359.12</v>
      </c>
      <c r="F181" s="52">
        <f t="shared" si="2"/>
        <v>109.94782186627833</v>
      </c>
    </row>
    <row r="182" spans="1:6" ht="12.75" customHeight="1" x14ac:dyDescent="0.2">
      <c r="A182" s="53">
        <v>3235</v>
      </c>
      <c r="B182" s="85" t="s">
        <v>408</v>
      </c>
      <c r="C182" s="50" t="s">
        <v>409</v>
      </c>
      <c r="D182" s="242">
        <v>1400.23</v>
      </c>
      <c r="E182" s="242">
        <v>1400.22</v>
      </c>
      <c r="F182" s="52">
        <f t="shared" si="2"/>
        <v>99.999285831613378</v>
      </c>
    </row>
    <row r="183" spans="1:6" ht="12.75" customHeight="1" x14ac:dyDescent="0.2">
      <c r="A183" s="53">
        <v>3236</v>
      </c>
      <c r="B183" s="85" t="s">
        <v>410</v>
      </c>
      <c r="C183" s="50" t="s">
        <v>411</v>
      </c>
      <c r="D183" s="242">
        <v>552.13</v>
      </c>
      <c r="E183" s="242">
        <v>796.35</v>
      </c>
      <c r="F183" s="52">
        <f t="shared" si="2"/>
        <v>144.2323365873979</v>
      </c>
    </row>
    <row r="184" spans="1:6" ht="12.75" customHeight="1" x14ac:dyDescent="0.2">
      <c r="A184" s="53">
        <v>3237</v>
      </c>
      <c r="B184" s="85" t="s">
        <v>412</v>
      </c>
      <c r="C184" s="50" t="s">
        <v>413</v>
      </c>
      <c r="D184" s="242">
        <v>18607.95</v>
      </c>
      <c r="E184" s="242">
        <v>20838.04</v>
      </c>
      <c r="F184" s="52">
        <f t="shared" si="2"/>
        <v>111.98460872906473</v>
      </c>
    </row>
    <row r="185" spans="1:6" ht="12.75" customHeight="1" x14ac:dyDescent="0.2">
      <c r="A185" s="53">
        <v>3238</v>
      </c>
      <c r="B185" s="85" t="s">
        <v>414</v>
      </c>
      <c r="C185" s="50" t="s">
        <v>415</v>
      </c>
      <c r="D185" s="242">
        <v>1302.01</v>
      </c>
      <c r="E185" s="242">
        <v>1302</v>
      </c>
      <c r="F185" s="52">
        <f t="shared" si="2"/>
        <v>99.999231956743813</v>
      </c>
    </row>
    <row r="186" spans="1:6" ht="12.75" customHeight="1" x14ac:dyDescent="0.2">
      <c r="A186" s="53">
        <v>3239</v>
      </c>
      <c r="B186" s="85" t="s">
        <v>416</v>
      </c>
      <c r="C186" s="50" t="s">
        <v>417</v>
      </c>
      <c r="D186" s="242">
        <v>17935.47</v>
      </c>
      <c r="E186" s="242">
        <v>17343.689999999999</v>
      </c>
      <c r="F186" s="52">
        <f t="shared" si="2"/>
        <v>96.700504642476602</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7588.9</v>
      </c>
      <c r="E188" s="51">
        <f>SUM(E189:E195)</f>
        <v>9725.9700000000012</v>
      </c>
      <c r="F188" s="52">
        <f t="shared" si="2"/>
        <v>128.16047121453704</v>
      </c>
    </row>
    <row r="189" spans="1:6" ht="12.75" customHeight="1" x14ac:dyDescent="0.2">
      <c r="A189" s="53">
        <v>3291</v>
      </c>
      <c r="B189" s="232" t="s">
        <v>422</v>
      </c>
      <c r="C189" s="50" t="s">
        <v>423</v>
      </c>
      <c r="D189" s="242">
        <v>5021.25</v>
      </c>
      <c r="E189" s="242">
        <v>7132.66</v>
      </c>
      <c r="F189" s="52">
        <f t="shared" si="2"/>
        <v>142.04948966890714</v>
      </c>
    </row>
    <row r="190" spans="1:6" ht="12.75" customHeight="1" x14ac:dyDescent="0.2">
      <c r="A190" s="53">
        <v>3292</v>
      </c>
      <c r="B190" s="85" t="s">
        <v>424</v>
      </c>
      <c r="C190" s="50" t="s">
        <v>425</v>
      </c>
      <c r="D190" s="242">
        <v>1876.66</v>
      </c>
      <c r="E190" s="242">
        <v>1584.26</v>
      </c>
      <c r="F190" s="52">
        <f t="shared" si="2"/>
        <v>84.419127599032322</v>
      </c>
    </row>
    <row r="191" spans="1:6" ht="12.75" customHeight="1" x14ac:dyDescent="0.2">
      <c r="A191" s="53">
        <v>3293</v>
      </c>
      <c r="B191" s="85" t="s">
        <v>426</v>
      </c>
      <c r="C191" s="50" t="s">
        <v>427</v>
      </c>
      <c r="D191" s="242">
        <v>316.41000000000003</v>
      </c>
      <c r="E191" s="242">
        <v>320.7</v>
      </c>
      <c r="F191" s="52">
        <f t="shared" si="2"/>
        <v>101.35583578268701</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0</v>
      </c>
      <c r="E193" s="242">
        <v>0</v>
      </c>
      <c r="F193" s="52" t="str">
        <f t="shared" si="2"/>
        <v>-</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374.58</v>
      </c>
      <c r="E195" s="242">
        <v>688.35</v>
      </c>
      <c r="F195" s="52">
        <f t="shared" si="2"/>
        <v>183.76581771584176</v>
      </c>
    </row>
    <row r="196" spans="1:6" ht="12.75" customHeight="1" x14ac:dyDescent="0.2">
      <c r="A196" s="53">
        <v>34</v>
      </c>
      <c r="B196" s="232" t="s">
        <v>436</v>
      </c>
      <c r="C196" s="50" t="s">
        <v>437</v>
      </c>
      <c r="D196" s="51">
        <f>D197+D202+D210</f>
        <v>0</v>
      </c>
      <c r="E196" s="51">
        <f>E197+E202+E210</f>
        <v>0.26</v>
      </c>
      <c r="F196" s="52" t="str">
        <f t="shared" si="2"/>
        <v>-</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v>
      </c>
      <c r="E210" s="51">
        <f>SUM(E211:E214)</f>
        <v>0.26</v>
      </c>
      <c r="F210" s="52" t="str">
        <f t="shared" si="3"/>
        <v>-</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v>
      </c>
      <c r="E213" s="242">
        <v>0.26</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857.69</v>
      </c>
      <c r="E252" s="51">
        <f>E253+E259</f>
        <v>1385.73</v>
      </c>
      <c r="F252" s="52">
        <f t="shared" si="3"/>
        <v>161.5653674404505</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857.69</v>
      </c>
      <c r="E259" s="51">
        <f>SUM(E260:E262)</f>
        <v>1385.73</v>
      </c>
      <c r="F259" s="52">
        <f t="shared" si="3"/>
        <v>161.5653674404505</v>
      </c>
    </row>
    <row r="260" spans="1:6" ht="12.75" customHeight="1" x14ac:dyDescent="0.2">
      <c r="A260" s="53">
        <v>3721</v>
      </c>
      <c r="B260" s="85" t="s">
        <v>560</v>
      </c>
      <c r="C260" s="50" t="s">
        <v>561</v>
      </c>
      <c r="D260" s="242">
        <v>857.69</v>
      </c>
      <c r="E260" s="242">
        <v>1385.73</v>
      </c>
      <c r="F260" s="52">
        <f t="shared" si="3"/>
        <v>161.5653674404505</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333010.43</v>
      </c>
      <c r="E289" s="51">
        <f>E151-E287+E288</f>
        <v>360724.82</v>
      </c>
      <c r="F289" s="52">
        <f t="shared" si="4"/>
        <v>108.32237897173371</v>
      </c>
    </row>
    <row r="290" spans="1:6" ht="12.75" customHeight="1" x14ac:dyDescent="0.2">
      <c r="A290" s="53" t="s">
        <v>609</v>
      </c>
      <c r="B290" s="85" t="s">
        <v>620</v>
      </c>
      <c r="C290" s="50" t="s">
        <v>621</v>
      </c>
      <c r="D290" s="51">
        <f>IF(D6&gt;=D289,D6-D289,0)</f>
        <v>346525.66</v>
      </c>
      <c r="E290" s="51">
        <f>IF(E6&gt;=E289,E6-E289,0)</f>
        <v>331544.92</v>
      </c>
      <c r="F290" s="52">
        <f t="shared" si="4"/>
        <v>95.676874260913323</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783302.56</v>
      </c>
      <c r="E292" s="242">
        <v>861298.97</v>
      </c>
      <c r="F292" s="52">
        <f t="shared" si="4"/>
        <v>109.9573796873586</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7709.77</v>
      </c>
      <c r="E350" s="51">
        <f>E351+E363+E396+E400+E402</f>
        <v>79519.7</v>
      </c>
      <c r="F350" s="52">
        <f t="shared" si="6"/>
        <v>1031.4146855223955</v>
      </c>
    </row>
    <row r="351" spans="1:6" ht="12.75" customHeight="1" x14ac:dyDescent="0.2">
      <c r="A351" s="53">
        <v>41</v>
      </c>
      <c r="B351" s="85" t="s">
        <v>741</v>
      </c>
      <c r="C351" s="50" t="s">
        <v>742</v>
      </c>
      <c r="D351" s="51">
        <f>D352+D356</f>
        <v>1572.97</v>
      </c>
      <c r="E351" s="51">
        <f>E352+E356</f>
        <v>2295.54</v>
      </c>
      <c r="F351" s="52">
        <f t="shared" si="6"/>
        <v>145.93666757789404</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1572.97</v>
      </c>
      <c r="E356" s="51">
        <f>SUM(E357:E362)</f>
        <v>2295.54</v>
      </c>
      <c r="F356" s="52">
        <f t="shared" si="6"/>
        <v>145.93666757789404</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1572.97</v>
      </c>
      <c r="E359" s="242">
        <v>2295.54</v>
      </c>
      <c r="F359" s="52">
        <f t="shared" si="6"/>
        <v>145.93666757789404</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6136.8</v>
      </c>
      <c r="E363" s="51">
        <f>E364+E369+E378+E383+E388+E391</f>
        <v>6585.6500000000005</v>
      </c>
      <c r="F363" s="52">
        <f t="shared" si="7"/>
        <v>107.31407248077174</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6136.8</v>
      </c>
      <c r="E369" s="51">
        <f>SUM(E370:E377)</f>
        <v>6585.6500000000005</v>
      </c>
      <c r="F369" s="52">
        <f t="shared" si="7"/>
        <v>107.31407248077174</v>
      </c>
    </row>
    <row r="370" spans="1:6" ht="12.75" customHeight="1" x14ac:dyDescent="0.2">
      <c r="A370" s="53">
        <v>4221</v>
      </c>
      <c r="B370" s="85" t="s">
        <v>675</v>
      </c>
      <c r="C370" s="50" t="s">
        <v>767</v>
      </c>
      <c r="D370" s="242">
        <v>4706.79</v>
      </c>
      <c r="E370" s="242">
        <v>6094.68</v>
      </c>
      <c r="F370" s="52">
        <f t="shared" si="7"/>
        <v>129.48697519965836</v>
      </c>
    </row>
    <row r="371" spans="1:6" ht="12.75" customHeight="1" x14ac:dyDescent="0.2">
      <c r="A371" s="53">
        <v>4222</v>
      </c>
      <c r="B371" s="85" t="s">
        <v>768</v>
      </c>
      <c r="C371" s="50" t="s">
        <v>769</v>
      </c>
      <c r="D371" s="242">
        <v>0</v>
      </c>
      <c r="E371" s="242">
        <v>0</v>
      </c>
      <c r="F371" s="52" t="str">
        <f t="shared" si="7"/>
        <v>-</v>
      </c>
    </row>
    <row r="372" spans="1:6" ht="12.75" customHeight="1" x14ac:dyDescent="0.2">
      <c r="A372" s="53">
        <v>4223</v>
      </c>
      <c r="B372" s="85" t="s">
        <v>679</v>
      </c>
      <c r="C372" s="50" t="s">
        <v>770</v>
      </c>
      <c r="D372" s="242">
        <v>522.59</v>
      </c>
      <c r="E372" s="242">
        <v>150</v>
      </c>
      <c r="F372" s="52">
        <f t="shared" si="7"/>
        <v>28.703189881168793</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907.42</v>
      </c>
      <c r="E376" s="242">
        <v>340.97</v>
      </c>
      <c r="F376" s="52">
        <f t="shared" si="7"/>
        <v>37.575764254700147</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70638.509999999995</v>
      </c>
      <c r="F402" s="52" t="str">
        <f t="shared" si="8"/>
        <v>-</v>
      </c>
    </row>
    <row r="403" spans="1:6" ht="12.75" customHeight="1" x14ac:dyDescent="0.2">
      <c r="A403" s="53">
        <v>451</v>
      </c>
      <c r="B403" s="85" t="s">
        <v>812</v>
      </c>
      <c r="C403" s="50" t="s">
        <v>813</v>
      </c>
      <c r="D403" s="242">
        <v>0</v>
      </c>
      <c r="E403" s="242">
        <v>70638.509999999995</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7709.77</v>
      </c>
      <c r="E408" s="51">
        <f>IF(E350&gt;=E298,E350-E298,0)</f>
        <v>79519.7</v>
      </c>
      <c r="F408" s="52">
        <f t="shared" si="8"/>
        <v>1031.4146855223955</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1762.76</v>
      </c>
      <c r="E411" s="242">
        <v>480.82</v>
      </c>
      <c r="F411" s="52">
        <f t="shared" si="8"/>
        <v>27.276543602078558</v>
      </c>
    </row>
    <row r="412" spans="1:6" ht="12.75" customHeight="1" x14ac:dyDescent="0.2">
      <c r="A412" s="53" t="s">
        <v>609</v>
      </c>
      <c r="B412" s="85" t="s">
        <v>830</v>
      </c>
      <c r="C412" s="50" t="s">
        <v>831</v>
      </c>
      <c r="D412" s="51">
        <f>D6+D298</f>
        <v>679536.09</v>
      </c>
      <c r="E412" s="51">
        <f>E6+E298</f>
        <v>692269.74</v>
      </c>
      <c r="F412" s="52">
        <f t="shared" si="8"/>
        <v>101.87387398364669</v>
      </c>
    </row>
    <row r="413" spans="1:6" ht="12.75" customHeight="1" x14ac:dyDescent="0.2">
      <c r="A413" s="53" t="s">
        <v>609</v>
      </c>
      <c r="B413" s="85" t="s">
        <v>832</v>
      </c>
      <c r="C413" s="50" t="s">
        <v>833</v>
      </c>
      <c r="D413" s="51">
        <f>D289+D350</f>
        <v>340720.2</v>
      </c>
      <c r="E413" s="51">
        <f>E289+E350</f>
        <v>440244.52</v>
      </c>
      <c r="F413" s="52">
        <f t="shared" si="8"/>
        <v>129.20998520193402</v>
      </c>
    </row>
    <row r="414" spans="1:6" ht="12.75" customHeight="1" x14ac:dyDescent="0.2">
      <c r="A414" s="53" t="s">
        <v>609</v>
      </c>
      <c r="B414" s="85" t="s">
        <v>834</v>
      </c>
      <c r="C414" s="50" t="s">
        <v>835</v>
      </c>
      <c r="D414" s="51">
        <f>IF(D412&gt;=D413,D412-D413,0)</f>
        <v>338815.88999999996</v>
      </c>
      <c r="E414" s="51">
        <f>IF(E412&gt;=E413,E412-E413,0)</f>
        <v>252025.21999999997</v>
      </c>
      <c r="F414" s="52">
        <f t="shared" si="8"/>
        <v>74.384120532245404</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783302.56</v>
      </c>
      <c r="E416" s="51">
        <f>IF(E292-E293+E409-E410&gt;=0,E292-E293+E409-E410,0)</f>
        <v>861298.97</v>
      </c>
      <c r="F416" s="52">
        <f t="shared" si="8"/>
        <v>109.9573796873586</v>
      </c>
    </row>
    <row r="417" spans="1:6" ht="12.75" customHeight="1" x14ac:dyDescent="0.2">
      <c r="A417" s="60" t="s">
        <v>838</v>
      </c>
      <c r="B417" s="85" t="s">
        <v>841</v>
      </c>
      <c r="C417" s="61" t="s">
        <v>842</v>
      </c>
      <c r="D417" s="51">
        <f>IF(D293-D292+D410-D409&gt;=0,D293-D292+D410-D409,0)</f>
        <v>0</v>
      </c>
      <c r="E417" s="51">
        <f>IF(E293-E292+E410-E409&gt;=0,E293-E292+E410-E409,0)</f>
        <v>0</v>
      </c>
      <c r="F417" s="52" t="str">
        <f t="shared" si="8"/>
        <v>-</v>
      </c>
    </row>
    <row r="418" spans="1:6" ht="12.75" customHeight="1" x14ac:dyDescent="0.2">
      <c r="A418" s="55" t="s">
        <v>843</v>
      </c>
      <c r="B418" s="233" t="s">
        <v>844</v>
      </c>
      <c r="C418" s="56" t="s">
        <v>845</v>
      </c>
      <c r="D418" s="62">
        <f>D294+D411</f>
        <v>1762.76</v>
      </c>
      <c r="E418" s="62">
        <f>E294+E411</f>
        <v>480.82</v>
      </c>
      <c r="F418" s="57">
        <f t="shared" si="8"/>
        <v>27.276543602078558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679536.09</v>
      </c>
      <c r="E639" s="51">
        <f>E412+E420</f>
        <v>692269.74</v>
      </c>
      <c r="F639" s="52">
        <f t="shared" si="12"/>
        <v>101.87387398364669</v>
      </c>
    </row>
    <row r="640" spans="1:6" ht="12.75" customHeight="1" x14ac:dyDescent="0.2">
      <c r="A640" s="53" t="s">
        <v>609</v>
      </c>
      <c r="B640" s="85" t="s">
        <v>1278</v>
      </c>
      <c r="C640" s="50" t="s">
        <v>1279</v>
      </c>
      <c r="D640" s="51">
        <f>D413+D528</f>
        <v>340720.2</v>
      </c>
      <c r="E640" s="51">
        <f>E413+E528</f>
        <v>440244.52</v>
      </c>
      <c r="F640" s="52">
        <f t="shared" si="12"/>
        <v>129.20998520193402</v>
      </c>
    </row>
    <row r="641" spans="1:6" ht="12.75" customHeight="1" x14ac:dyDescent="0.2">
      <c r="A641" s="53" t="s">
        <v>609</v>
      </c>
      <c r="B641" s="85" t="s">
        <v>1280</v>
      </c>
      <c r="C641" s="50" t="s">
        <v>1281</v>
      </c>
      <c r="D641" s="51">
        <f>IF(D639&gt;=D640,D639-D640,0)</f>
        <v>338815.88999999996</v>
      </c>
      <c r="E641" s="51">
        <f>IF(E639&gt;=E640,E639-E640,0)</f>
        <v>252025.21999999997</v>
      </c>
      <c r="F641" s="52">
        <f t="shared" si="12"/>
        <v>74.384120532245404</v>
      </c>
    </row>
    <row r="642" spans="1:6" ht="12.75" customHeight="1" x14ac:dyDescent="0.2">
      <c r="A642" s="53" t="s">
        <v>609</v>
      </c>
      <c r="B642" s="85" t="s">
        <v>1282</v>
      </c>
      <c r="C642" s="50" t="s">
        <v>1283</v>
      </c>
      <c r="D642" s="51">
        <f>IF(D640&gt;=D639,D640-D639,0)</f>
        <v>0</v>
      </c>
      <c r="E642" s="51">
        <f>IF(E640&gt;=E639,E640-E639,0)</f>
        <v>0</v>
      </c>
      <c r="F642" s="52" t="str">
        <f t="shared" si="12"/>
        <v>-</v>
      </c>
    </row>
    <row r="643" spans="1:6" ht="24" x14ac:dyDescent="0.2">
      <c r="A643" s="60" t="s">
        <v>1284</v>
      </c>
      <c r="B643" s="85" t="s">
        <v>1285</v>
      </c>
      <c r="C643" s="61" t="s">
        <v>1284</v>
      </c>
      <c r="D643" s="51">
        <f>IF(D416-D417+D637-D638&gt;=0,D416-D417+D637-D638,0)</f>
        <v>783302.56</v>
      </c>
      <c r="E643" s="51">
        <f>IF(E416-E417+E637-E638&gt;=0,E416-E417+E637-E638,0)</f>
        <v>861298.97</v>
      </c>
      <c r="F643" s="52">
        <f t="shared" si="12"/>
        <v>109.9573796873586</v>
      </c>
    </row>
    <row r="644" spans="1:6" ht="24" x14ac:dyDescent="0.2">
      <c r="A644" s="60" t="s">
        <v>1286</v>
      </c>
      <c r="B644" s="85" t="s">
        <v>1287</v>
      </c>
      <c r="C644" s="61" t="s">
        <v>1286</v>
      </c>
      <c r="D644" s="51">
        <f>IF(D417-D416+D638-D637&gt;=0,D417-D416+D638-D637,0)</f>
        <v>0</v>
      </c>
      <c r="E644" s="51">
        <f>IF(E417-E416+E638-E637&gt;=0,E417-E416+E638-E637,0)</f>
        <v>0</v>
      </c>
      <c r="F644" s="52" t="str">
        <f t="shared" si="12"/>
        <v>-</v>
      </c>
    </row>
    <row r="645" spans="1:6" ht="24" x14ac:dyDescent="0.2">
      <c r="A645" s="53" t="s">
        <v>609</v>
      </c>
      <c r="B645" s="85" t="s">
        <v>1288</v>
      </c>
      <c r="C645" s="50" t="s">
        <v>1289</v>
      </c>
      <c r="D645" s="51">
        <f>IF(D641+D643-D642-D644&gt;=0,D641+D643-D642-D644,0)</f>
        <v>1122118.45</v>
      </c>
      <c r="E645" s="51">
        <f>IF(E641+E643-E642-E644&gt;=0,E641+E643-E642-E644,0)</f>
        <v>1113324.19</v>
      </c>
      <c r="F645" s="52">
        <f t="shared" si="12"/>
        <v>99.21628059854109</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0</v>
      </c>
      <c r="E647" s="243">
        <v>0</v>
      </c>
      <c r="F647" s="57" t="str">
        <f t="shared" si="12"/>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28.98</v>
      </c>
      <c r="E649" s="242">
        <v>0</v>
      </c>
      <c r="F649" s="52">
        <f t="shared" ref="F649:F712" si="13">IF(D649&lt;&gt;0,IF(E649/D649&gt;=100,"&gt;&gt;100",E649/D649*100),"-")</f>
        <v>0</v>
      </c>
    </row>
    <row r="650" spans="1:6" ht="12.75" customHeight="1" x14ac:dyDescent="0.2">
      <c r="A650" s="53" t="s">
        <v>1297</v>
      </c>
      <c r="B650" s="85" t="s">
        <v>1298</v>
      </c>
      <c r="C650" s="50" t="s">
        <v>1297</v>
      </c>
      <c r="D650" s="242">
        <v>209504.96</v>
      </c>
      <c r="E650" s="242">
        <v>264860.2</v>
      </c>
      <c r="F650" s="52">
        <f t="shared" si="13"/>
        <v>126.421923375943</v>
      </c>
    </row>
    <row r="651" spans="1:6" ht="12.75" customHeight="1" x14ac:dyDescent="0.2">
      <c r="A651" s="53" t="s">
        <v>1299</v>
      </c>
      <c r="B651" s="85" t="s">
        <v>1300</v>
      </c>
      <c r="C651" s="50" t="s">
        <v>1299</v>
      </c>
      <c r="D651" s="242">
        <v>209528.6</v>
      </c>
      <c r="E651" s="242">
        <v>264846.71000000002</v>
      </c>
      <c r="F651" s="52">
        <f t="shared" si="13"/>
        <v>126.40122159934253</v>
      </c>
    </row>
    <row r="652" spans="1:6" ht="24" x14ac:dyDescent="0.2">
      <c r="A652" s="53">
        <v>11</v>
      </c>
      <c r="B652" s="85" t="s">
        <v>1301</v>
      </c>
      <c r="C652" s="50" t="s">
        <v>1302</v>
      </c>
      <c r="D652" s="51">
        <f>+D649+D650-D651</f>
        <v>5.3399999999965075</v>
      </c>
      <c r="E652" s="51">
        <f>+E649+E650-E651</f>
        <v>13.489999999990687</v>
      </c>
      <c r="F652" s="52">
        <f t="shared" si="13"/>
        <v>252.62172284643279</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21</v>
      </c>
      <c r="E654" s="262">
        <v>21</v>
      </c>
      <c r="F654" s="52">
        <f t="shared" si="13"/>
        <v>100</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21</v>
      </c>
      <c r="E656" s="262">
        <v>21</v>
      </c>
      <c r="F656" s="52">
        <f t="shared" si="13"/>
        <v>100</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0</v>
      </c>
      <c r="E717" s="242">
        <v>0</v>
      </c>
      <c r="F717" s="52" t="str">
        <f t="shared" si="14"/>
        <v>-</v>
      </c>
    </row>
    <row r="718" spans="1:6" ht="12.75" customHeight="1" x14ac:dyDescent="0.2">
      <c r="A718" s="53">
        <v>32121</v>
      </c>
      <c r="B718" s="85" t="s">
        <v>1416</v>
      </c>
      <c r="C718" s="50" t="s">
        <v>1417</v>
      </c>
      <c r="D718" s="242">
        <v>3989.99</v>
      </c>
      <c r="E718" s="242">
        <v>4809.8</v>
      </c>
      <c r="F718" s="52">
        <f t="shared" si="14"/>
        <v>120.54666803676201</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0</v>
      </c>
      <c r="E720" s="242">
        <v>796.35</v>
      </c>
      <c r="F720" s="52" t="str">
        <f t="shared" si="14"/>
        <v>-</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13435.85</v>
      </c>
      <c r="E722" s="242">
        <v>15927.84</v>
      </c>
      <c r="F722" s="52">
        <f t="shared" si="14"/>
        <v>118.5473192987418</v>
      </c>
    </row>
    <row r="723" spans="1:6" ht="12.75" customHeight="1" x14ac:dyDescent="0.2">
      <c r="A723" s="53" t="s">
        <v>1426</v>
      </c>
      <c r="B723" s="85" t="s">
        <v>1427</v>
      </c>
      <c r="C723" s="50" t="s">
        <v>1426</v>
      </c>
      <c r="D723" s="242">
        <v>1090.8699999999999</v>
      </c>
      <c r="E723" s="242">
        <v>3433.62</v>
      </c>
      <c r="F723" s="52">
        <f t="shared" si="14"/>
        <v>314.75977889207695</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5021.25</v>
      </c>
      <c r="E725" s="242">
        <v>6113.59</v>
      </c>
      <c r="F725" s="52">
        <f t="shared" si="14"/>
        <v>121.75434403783918</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857.69</v>
      </c>
      <c r="E823" s="242">
        <v>1385.73</v>
      </c>
      <c r="F823" s="52">
        <f t="shared" si="15"/>
        <v>161.5653674404505</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0</v>
      </c>
      <c r="E6" s="229">
        <f>E7+E68</f>
        <v>0</v>
      </c>
      <c r="F6" s="230" t="str">
        <f t="shared" ref="F6:F37" si="0">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0</v>
      </c>
      <c r="E7" s="104">
        <f>E8+E12+E51+E52+E56+E63</f>
        <v>0</v>
      </c>
      <c r="F7" s="93" t="str">
        <f t="shared" si="0"/>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0</v>
      </c>
      <c r="E12" s="104">
        <f>E13+E19+E29+E35+E41+E45</f>
        <v>0</v>
      </c>
      <c r="F12" s="93" t="str">
        <f t="shared" si="0"/>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0</v>
      </c>
      <c r="E19" s="104">
        <f>SUM(E20:E27)-E28</f>
        <v>0</v>
      </c>
      <c r="F19" s="93" t="str">
        <f t="shared" si="0"/>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0"/>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0"/>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0"/>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0</v>
      </c>
      <c r="E68" s="104">
        <f>E69+E78+E87+E118+E134+E146+E164+E170</f>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2"/>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2"/>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0</v>
      </c>
      <c r="E170" s="104">
        <f>SUM(E171:E173)</f>
        <v>0</v>
      </c>
      <c r="F170" s="93" t="str">
        <f t="shared" si="5"/>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5"/>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0</v>
      </c>
      <c r="E175" s="104">
        <f>E176+E237</f>
        <v>0</v>
      </c>
      <c r="F175" s="93" t="str">
        <f t="shared" ref="F175:F206" si="6">IF(D175&gt;0,IF(E175/D175&gt;=100,"&gt;&gt;100",E175/D175*100),"-")</f>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0</v>
      </c>
      <c r="E176" s="104">
        <f>E177+E189+E190+E206+E234</f>
        <v>0</v>
      </c>
      <c r="F176" s="93" t="str">
        <f t="shared" si="6"/>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0</v>
      </c>
      <c r="E177" s="104">
        <f>SUM(E178:E180)+SUM(E184:E188)</f>
        <v>0</v>
      </c>
      <c r="F177" s="93" t="str">
        <f t="shared" si="6"/>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6"/>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6"/>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6"/>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0</v>
      </c>
      <c r="E237" s="104">
        <f>+E238+E245-E254+SUM(E255:E257)</f>
        <v>0</v>
      </c>
      <c r="F237" s="93" t="str">
        <f t="shared" si="7"/>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0</v>
      </c>
      <c r="E238" s="104">
        <f>E239-E242</f>
        <v>0</v>
      </c>
      <c r="F238" s="93" t="str">
        <f t="shared" si="7"/>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0</v>
      </c>
      <c r="E239" s="104">
        <f>SUM(E240:E241)</f>
        <v>0</v>
      </c>
      <c r="F239" s="93" t="str">
        <f t="shared" ref="F239:F260" si="8">IF(D239&gt;0,IF(E239/D239&gt;=100,"&gt;&gt;100",E239/D239*100),"-")</f>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8"/>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0</v>
      </c>
      <c r="E245" s="104">
        <f>E246-E250</f>
        <v>0</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9"/>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9"/>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0</v>
      </c>
      <c r="E141" s="106">
        <f>E5+E22+E28+E35+E75+E82+E89+E107+E114+E129</f>
        <v>0</v>
      </c>
      <c r="F141" s="82"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0" workbookViewId="0">
      <selection activeCell="D58" sqref="D5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44693.29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439479.59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353.99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359605.9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245950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111269.91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1385.73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79519.7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423931.62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344411.92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232543.7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109482.23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1385.73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79519.7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60241.260000000009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60241.26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1137.45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59103.810000000005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33634</v>
      </c>
      <c r="P3" s="71"/>
    </row>
    <row r="4" spans="1:16" ht="19.5" customHeight="1" x14ac:dyDescent="0.2">
      <c r="A4" s="367" t="s">
        <v>3006</v>
      </c>
      <c r="B4" s="368"/>
      <c r="C4" s="369"/>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SUM(E15:E18)</f>
        <v>0</v>
      </c>
      <c r="F14" s="71">
        <f>SUM(F15:F18)</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 t="shared" ref="B20:B83" si="2">IF(E20=1,"Pogreška",IF(F20=1,"Provjera","O.K."))</f>
        <v>O.K.</v>
      </c>
      <c r="C20" s="116" t="s">
        <v>3025</v>
      </c>
      <c r="D20" s="123"/>
      <c r="E20" s="71">
        <f t="shared" ref="E20:E83" si="3">MAX(G20:K20)</f>
        <v>0</v>
      </c>
      <c r="F20" s="71">
        <f t="shared" ref="F20:F83" si="4">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si="2"/>
        <v>O.K.</v>
      </c>
      <c r="C21" s="117" t="s">
        <v>3026</v>
      </c>
      <c r="D21" s="123"/>
      <c r="E21" s="71">
        <f t="shared" si="3"/>
        <v>0</v>
      </c>
      <c r="F21" s="71">
        <f t="shared" si="4"/>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2"/>
        <v>O.K.</v>
      </c>
      <c r="C22" s="117" t="s">
        <v>3027</v>
      </c>
      <c r="D22" s="123"/>
      <c r="E22" s="71">
        <f t="shared" si="3"/>
        <v>0</v>
      </c>
      <c r="F22" s="71">
        <f t="shared" si="4"/>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2"/>
        <v>O.K.</v>
      </c>
      <c r="C23" s="117" t="s">
        <v>3028</v>
      </c>
      <c r="D23" s="123"/>
      <c r="E23" s="71">
        <f t="shared" si="3"/>
        <v>0</v>
      </c>
      <c r="F23" s="71">
        <f t="shared" si="4"/>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2"/>
        <v>O.K.</v>
      </c>
      <c r="C24" s="117" t="s">
        <v>3029</v>
      </c>
      <c r="D24" s="123"/>
      <c r="E24" s="71">
        <f t="shared" si="3"/>
        <v>0</v>
      </c>
      <c r="F24" s="71">
        <f t="shared" si="4"/>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2"/>
        <v>O.K.</v>
      </c>
      <c r="C25" s="117" t="s">
        <v>3030</v>
      </c>
      <c r="D25" s="123"/>
      <c r="E25" s="71">
        <f t="shared" si="3"/>
        <v>0</v>
      </c>
      <c r="F25" s="71">
        <f t="shared" si="4"/>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2"/>
        <v>O.K.</v>
      </c>
      <c r="C26" s="117" t="s">
        <v>3031</v>
      </c>
      <c r="D26" s="123"/>
      <c r="E26" s="71">
        <f t="shared" si="3"/>
        <v>0</v>
      </c>
      <c r="F26" s="71">
        <f t="shared" si="4"/>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2"/>
        <v>O.K.</v>
      </c>
      <c r="C27" s="117" t="s">
        <v>3032</v>
      </c>
      <c r="D27" s="123"/>
      <c r="E27" s="71">
        <f t="shared" si="3"/>
        <v>0</v>
      </c>
      <c r="F27" s="71">
        <f t="shared" si="4"/>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2"/>
        <v>O.K.</v>
      </c>
      <c r="C28" s="117" t="s">
        <v>3033</v>
      </c>
      <c r="D28" s="123"/>
      <c r="E28" s="71">
        <f t="shared" si="3"/>
        <v>0</v>
      </c>
      <c r="F28" s="71">
        <f t="shared" si="4"/>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2"/>
        <v>O.K.</v>
      </c>
      <c r="C29" s="117" t="s">
        <v>3034</v>
      </c>
      <c r="D29" s="123"/>
      <c r="E29" s="71">
        <f t="shared" si="3"/>
        <v>0</v>
      </c>
      <c r="F29" s="71">
        <f t="shared" si="4"/>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2"/>
        <v>O.K.</v>
      </c>
      <c r="C30" s="117" t="s">
        <v>3035</v>
      </c>
      <c r="D30" s="123"/>
      <c r="E30" s="71">
        <f t="shared" si="3"/>
        <v>0</v>
      </c>
      <c r="F30" s="71">
        <f t="shared" si="4"/>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2"/>
        <v>O.K.</v>
      </c>
      <c r="C31" s="117" t="s">
        <v>3036</v>
      </c>
      <c r="D31" s="123"/>
      <c r="E31" s="71">
        <f t="shared" si="3"/>
        <v>0</v>
      </c>
      <c r="F31" s="71">
        <f t="shared" si="4"/>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2"/>
        <v>O.K.</v>
      </c>
      <c r="C32" s="117" t="s">
        <v>3037</v>
      </c>
      <c r="D32" s="123"/>
      <c r="E32" s="71">
        <f t="shared" si="3"/>
        <v>0</v>
      </c>
      <c r="F32" s="71">
        <f t="shared" si="4"/>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si="2"/>
        <v>O.K.</v>
      </c>
      <c r="C33" s="117" t="s">
        <v>3038</v>
      </c>
      <c r="D33" s="123"/>
      <c r="E33" s="71">
        <f t="shared" si="3"/>
        <v>0</v>
      </c>
      <c r="F33" s="71">
        <f t="shared" si="4"/>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2"/>
        <v>O.K.</v>
      </c>
      <c r="C34" s="117" t="s">
        <v>3039</v>
      </c>
      <c r="D34" s="123"/>
      <c r="E34" s="71">
        <f t="shared" si="3"/>
        <v>0</v>
      </c>
      <c r="F34" s="71">
        <f t="shared" si="4"/>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2"/>
        <v>O.K.</v>
      </c>
      <c r="C35" s="117" t="s">
        <v>3040</v>
      </c>
      <c r="D35" s="123"/>
      <c r="E35" s="71">
        <f t="shared" si="3"/>
        <v>0</v>
      </c>
      <c r="F35" s="71">
        <f t="shared" si="4"/>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2"/>
        <v>O.K.</v>
      </c>
      <c r="C36" s="117" t="s">
        <v>3041</v>
      </c>
      <c r="D36" s="123"/>
      <c r="E36" s="71">
        <f t="shared" si="3"/>
        <v>0</v>
      </c>
      <c r="F36" s="71">
        <f t="shared" si="4"/>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2"/>
        <v>O.K.</v>
      </c>
      <c r="C37" s="117" t="s">
        <v>3042</v>
      </c>
      <c r="D37" s="123"/>
      <c r="E37" s="71">
        <f t="shared" si="3"/>
        <v>0</v>
      </c>
      <c r="F37" s="71">
        <f t="shared" si="4"/>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2"/>
        <v>O.K.</v>
      </c>
      <c r="C38" s="117" t="s">
        <v>3043</v>
      </c>
      <c r="D38" s="123"/>
      <c r="E38" s="71">
        <f t="shared" si="3"/>
        <v>0</v>
      </c>
      <c r="F38" s="71">
        <f t="shared" si="4"/>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si="2"/>
        <v>O.K.</v>
      </c>
      <c r="C39" s="117" t="s">
        <v>3044</v>
      </c>
      <c r="D39" s="123"/>
      <c r="E39" s="71">
        <f t="shared" si="3"/>
        <v>0</v>
      </c>
      <c r="F39" s="71">
        <f t="shared" si="4"/>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2"/>
        <v>O.K.</v>
      </c>
      <c r="C40" s="117" t="s">
        <v>3045</v>
      </c>
      <c r="D40" s="123"/>
      <c r="E40" s="71">
        <f t="shared" si="3"/>
        <v>0</v>
      </c>
      <c r="F40" s="71">
        <f t="shared" si="4"/>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2"/>
        <v>O.K.</v>
      </c>
      <c r="C41" s="117" t="s">
        <v>3046</v>
      </c>
      <c r="D41" s="123"/>
      <c r="E41" s="71">
        <f t="shared" si="3"/>
        <v>0</v>
      </c>
      <c r="F41" s="71">
        <f t="shared" si="4"/>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2"/>
        <v>O.K.</v>
      </c>
      <c r="C42" s="117" t="s">
        <v>3047</v>
      </c>
      <c r="D42" s="123"/>
      <c r="E42" s="71">
        <f t="shared" si="3"/>
        <v>0</v>
      </c>
      <c r="F42" s="71">
        <f t="shared" si="4"/>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2"/>
        <v>O.K.</v>
      </c>
      <c r="C43" s="117" t="s">
        <v>3048</v>
      </c>
      <c r="D43" s="123"/>
      <c r="E43" s="71">
        <f t="shared" si="3"/>
        <v>0</v>
      </c>
      <c r="F43" s="71">
        <f t="shared" si="4"/>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2"/>
        <v>O.K.</v>
      </c>
      <c r="C44" s="117" t="s">
        <v>3049</v>
      </c>
      <c r="D44" s="123"/>
      <c r="E44" s="71">
        <f t="shared" si="3"/>
        <v>0</v>
      </c>
      <c r="F44" s="71">
        <f t="shared" si="4"/>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2"/>
        <v>O.K.</v>
      </c>
      <c r="C45" s="117" t="s">
        <v>3050</v>
      </c>
      <c r="D45" s="123"/>
      <c r="E45" s="71">
        <f t="shared" si="3"/>
        <v>0</v>
      </c>
      <c r="F45" s="71">
        <f t="shared" si="4"/>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2"/>
        <v>O.K.</v>
      </c>
      <c r="C46" s="117" t="s">
        <v>3051</v>
      </c>
      <c r="D46" s="123"/>
      <c r="E46" s="71">
        <f t="shared" si="3"/>
        <v>0</v>
      </c>
      <c r="F46" s="71">
        <f t="shared" si="4"/>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2"/>
        <v>O.K.</v>
      </c>
      <c r="C47" s="117" t="s">
        <v>3052</v>
      </c>
      <c r="D47" s="123"/>
      <c r="E47" s="71">
        <f t="shared" si="3"/>
        <v>0</v>
      </c>
      <c r="F47" s="71">
        <f t="shared" si="4"/>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2"/>
        <v>O.K.</v>
      </c>
      <c r="C48" s="117" t="s">
        <v>3053</v>
      </c>
      <c r="D48" s="123"/>
      <c r="E48" s="71">
        <f t="shared" si="3"/>
        <v>0</v>
      </c>
      <c r="F48" s="71">
        <f t="shared" si="4"/>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2"/>
        <v>O.K.</v>
      </c>
      <c r="C49" s="117" t="s">
        <v>3054</v>
      </c>
      <c r="D49" s="123"/>
      <c r="E49" s="71">
        <f t="shared" si="3"/>
        <v>0</v>
      </c>
      <c r="F49" s="71">
        <f t="shared" si="4"/>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2"/>
        <v>O.K.</v>
      </c>
      <c r="C50" s="117" t="s">
        <v>3055</v>
      </c>
      <c r="D50" s="123"/>
      <c r="E50" s="71">
        <f t="shared" si="3"/>
        <v>0</v>
      </c>
      <c r="F50" s="71">
        <f t="shared" si="4"/>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2"/>
        <v>O.K.</v>
      </c>
      <c r="C51" s="117" t="s">
        <v>3056</v>
      </c>
      <c r="D51" s="123"/>
      <c r="E51" s="71">
        <f t="shared" si="3"/>
        <v>0</v>
      </c>
      <c r="F51" s="71">
        <f t="shared" si="4"/>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2"/>
        <v>O.K.</v>
      </c>
      <c r="C52" s="117" t="s">
        <v>3057</v>
      </c>
      <c r="D52" s="123"/>
      <c r="E52" s="71">
        <f t="shared" si="3"/>
        <v>0</v>
      </c>
      <c r="F52" s="71">
        <f t="shared" si="4"/>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2"/>
        <v>O.K.</v>
      </c>
      <c r="C53" s="117" t="s">
        <v>3058</v>
      </c>
      <c r="D53" s="123"/>
      <c r="E53" s="71">
        <f t="shared" si="3"/>
        <v>0</v>
      </c>
      <c r="F53" s="71">
        <f t="shared" si="4"/>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2"/>
        <v>O.K.</v>
      </c>
      <c r="C54" s="117" t="s">
        <v>3059</v>
      </c>
      <c r="D54" s="123"/>
      <c r="E54" s="71">
        <f t="shared" si="3"/>
        <v>0</v>
      </c>
      <c r="F54" s="71">
        <f t="shared" si="4"/>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2"/>
        <v>O.K.</v>
      </c>
      <c r="C55" s="117" t="s">
        <v>3060</v>
      </c>
      <c r="D55" s="123"/>
      <c r="E55" s="71">
        <f t="shared" si="3"/>
        <v>0</v>
      </c>
      <c r="F55" s="71">
        <f t="shared" si="4"/>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2"/>
        <v>O.K.</v>
      </c>
      <c r="C56" s="117" t="s">
        <v>3061</v>
      </c>
      <c r="D56" s="123"/>
      <c r="E56" s="71">
        <f t="shared" si="3"/>
        <v>0</v>
      </c>
      <c r="F56" s="71">
        <f t="shared" si="4"/>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2"/>
        <v>O.K.</v>
      </c>
      <c r="C57" s="117" t="s">
        <v>3062</v>
      </c>
      <c r="D57" s="123"/>
      <c r="E57" s="71">
        <f t="shared" si="3"/>
        <v>0</v>
      </c>
      <c r="F57" s="71">
        <f t="shared" si="4"/>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2"/>
        <v>O.K.</v>
      </c>
      <c r="C58" s="117" t="s">
        <v>3063</v>
      </c>
      <c r="D58" s="123"/>
      <c r="E58" s="71">
        <f t="shared" si="3"/>
        <v>0</v>
      </c>
      <c r="F58" s="71">
        <f t="shared" si="4"/>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2"/>
        <v>O.K.</v>
      </c>
      <c r="C59" s="117" t="s">
        <v>3064</v>
      </c>
      <c r="D59" s="123"/>
      <c r="E59" s="71">
        <f t="shared" si="3"/>
        <v>0</v>
      </c>
      <c r="F59" s="71">
        <f t="shared" si="4"/>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2"/>
        <v>O.K.</v>
      </c>
      <c r="C60" s="117" t="s">
        <v>3065</v>
      </c>
      <c r="D60" s="123"/>
      <c r="E60" s="71">
        <f t="shared" si="3"/>
        <v>0</v>
      </c>
      <c r="F60" s="71">
        <f t="shared" si="4"/>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2"/>
        <v>O.K.</v>
      </c>
      <c r="C61" s="117" t="s">
        <v>3066</v>
      </c>
      <c r="D61" s="123"/>
      <c r="E61" s="71">
        <f t="shared" si="3"/>
        <v>0</v>
      </c>
      <c r="F61" s="71">
        <f t="shared" si="4"/>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2"/>
        <v>O.K.</v>
      </c>
      <c r="C62" s="117" t="s">
        <v>3067</v>
      </c>
      <c r="D62" s="123"/>
      <c r="E62" s="71">
        <f t="shared" si="3"/>
        <v>0</v>
      </c>
      <c r="F62" s="71">
        <f t="shared" si="4"/>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2"/>
        <v>O.K.</v>
      </c>
      <c r="C63" s="117" t="s">
        <v>3068</v>
      </c>
      <c r="D63" s="123"/>
      <c r="E63" s="71">
        <f t="shared" si="3"/>
        <v>0</v>
      </c>
      <c r="F63" s="71">
        <f t="shared" si="4"/>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2"/>
        <v>O.K.</v>
      </c>
      <c r="C64" s="117" t="s">
        <v>3069</v>
      </c>
      <c r="D64" s="123"/>
      <c r="E64" s="71">
        <f t="shared" si="3"/>
        <v>0</v>
      </c>
      <c r="F64" s="71">
        <f t="shared" si="4"/>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2"/>
        <v>O.K.</v>
      </c>
      <c r="C65" s="117" t="s">
        <v>3070</v>
      </c>
      <c r="D65" s="123"/>
      <c r="E65" s="71">
        <f t="shared" si="3"/>
        <v>0</v>
      </c>
      <c r="F65" s="71">
        <f t="shared" si="4"/>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2"/>
        <v>O.K.</v>
      </c>
      <c r="C66" s="117" t="s">
        <v>3071</v>
      </c>
      <c r="D66" s="123"/>
      <c r="E66" s="71">
        <f t="shared" si="3"/>
        <v>0</v>
      </c>
      <c r="F66" s="71">
        <f t="shared" si="4"/>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2"/>
        <v>O.K.</v>
      </c>
      <c r="C67" s="117" t="s">
        <v>3072</v>
      </c>
      <c r="D67" s="123"/>
      <c r="E67" s="71">
        <f t="shared" si="3"/>
        <v>0</v>
      </c>
      <c r="F67" s="71">
        <f t="shared" si="4"/>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2"/>
        <v>O.K.</v>
      </c>
      <c r="C68" s="117" t="s">
        <v>3073</v>
      </c>
      <c r="D68" s="123"/>
      <c r="E68" s="71">
        <f t="shared" si="3"/>
        <v>0</v>
      </c>
      <c r="F68" s="71">
        <f t="shared" si="4"/>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2"/>
        <v>O.K.</v>
      </c>
      <c r="C69" s="117" t="s">
        <v>3074</v>
      </c>
      <c r="D69" s="123"/>
      <c r="E69" s="71">
        <f t="shared" si="3"/>
        <v>0</v>
      </c>
      <c r="F69" s="71">
        <f t="shared" si="4"/>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2"/>
        <v>O.K.</v>
      </c>
      <c r="C70" s="117" t="s">
        <v>3075</v>
      </c>
      <c r="D70" s="123"/>
      <c r="E70" s="71">
        <f t="shared" si="3"/>
        <v>0</v>
      </c>
      <c r="F70" s="71">
        <f t="shared" si="4"/>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2"/>
        <v>O.K.</v>
      </c>
      <c r="C71" s="117" t="s">
        <v>3076</v>
      </c>
      <c r="D71" s="123"/>
      <c r="E71" s="71">
        <f t="shared" si="3"/>
        <v>0</v>
      </c>
      <c r="F71" s="71">
        <f t="shared" si="4"/>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2"/>
        <v>O.K.</v>
      </c>
      <c r="C72" s="117" t="s">
        <v>3077</v>
      </c>
      <c r="D72" s="123"/>
      <c r="E72" s="71">
        <f t="shared" si="3"/>
        <v>0</v>
      </c>
      <c r="F72" s="71">
        <f t="shared" si="4"/>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2"/>
        <v>O.K.</v>
      </c>
      <c r="C73" s="117" t="s">
        <v>3078</v>
      </c>
      <c r="D73" s="123"/>
      <c r="E73" s="71">
        <f t="shared" si="3"/>
        <v>0</v>
      </c>
      <c r="F73" s="71">
        <f t="shared" si="4"/>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2"/>
        <v>O.K.</v>
      </c>
      <c r="C74" s="117" t="s">
        <v>3079</v>
      </c>
      <c r="D74" s="123"/>
      <c r="E74" s="71">
        <f t="shared" si="3"/>
        <v>0</v>
      </c>
      <c r="F74" s="71">
        <f t="shared" si="4"/>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2"/>
        <v>O.K.</v>
      </c>
      <c r="C75" s="120" t="s">
        <v>3080</v>
      </c>
      <c r="D75" s="123"/>
      <c r="E75" s="71">
        <f t="shared" si="3"/>
        <v>0</v>
      </c>
      <c r="F75" s="71">
        <f t="shared" si="4"/>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2"/>
        <v>O.K.</v>
      </c>
      <c r="C76" s="120" t="s">
        <v>3081</v>
      </c>
      <c r="D76" s="123"/>
      <c r="E76" s="71">
        <f t="shared" si="3"/>
        <v>0</v>
      </c>
      <c r="F76" s="71">
        <f t="shared" si="4"/>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2"/>
        <v>O.K.</v>
      </c>
      <c r="C77" s="120" t="s">
        <v>3082</v>
      </c>
      <c r="D77" s="123"/>
      <c r="E77" s="71">
        <f t="shared" si="3"/>
        <v>0</v>
      </c>
      <c r="F77" s="71">
        <f t="shared" si="4"/>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2"/>
        <v>O.K.</v>
      </c>
      <c r="C78" s="120" t="s">
        <v>3083</v>
      </c>
      <c r="D78" s="123"/>
      <c r="E78" s="71">
        <f t="shared" si="3"/>
        <v>0</v>
      </c>
      <c r="F78" s="71">
        <f t="shared" si="4"/>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2"/>
        <v>O.K.</v>
      </c>
      <c r="C79" s="120" t="s">
        <v>3084</v>
      </c>
      <c r="D79" s="123"/>
      <c r="E79" s="71">
        <f t="shared" si="3"/>
        <v>0</v>
      </c>
      <c r="F79" s="71">
        <f t="shared" si="4"/>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2"/>
        <v>O.K.</v>
      </c>
      <c r="C80" s="120" t="s">
        <v>3085</v>
      </c>
      <c r="D80" s="123"/>
      <c r="E80" s="71">
        <f t="shared" si="3"/>
        <v>0</v>
      </c>
      <c r="F80" s="71">
        <f t="shared" si="4"/>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2"/>
        <v>O.K.</v>
      </c>
      <c r="C81" s="120" t="s">
        <v>3086</v>
      </c>
      <c r="D81" s="123"/>
      <c r="E81" s="71">
        <f t="shared" si="3"/>
        <v>0</v>
      </c>
      <c r="F81" s="71">
        <f t="shared" si="4"/>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2"/>
        <v>O.K.</v>
      </c>
      <c r="C82" s="120" t="s">
        <v>3087</v>
      </c>
      <c r="D82" s="123"/>
      <c r="E82" s="71">
        <f t="shared" si="3"/>
        <v>0</v>
      </c>
      <c r="F82" s="71">
        <f t="shared" si="4"/>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2"/>
        <v>O.K.</v>
      </c>
      <c r="C83" s="120" t="s">
        <v>3088</v>
      </c>
      <c r="D83" s="123"/>
      <c r="E83" s="71">
        <f t="shared" si="3"/>
        <v>0</v>
      </c>
      <c r="F83" s="71">
        <f t="shared" si="4"/>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ref="B84:B147" si="5">IF(E84=1,"Pogreška",IF(F84=1,"Provjera","O.K."))</f>
        <v>O.K.</v>
      </c>
      <c r="C84" s="120" t="s">
        <v>3089</v>
      </c>
      <c r="D84" s="123"/>
      <c r="E84" s="71">
        <f t="shared" ref="E84:E147" si="6">MAX(G84:K84)</f>
        <v>0</v>
      </c>
      <c r="F84" s="71">
        <f t="shared" ref="F84:F147" si="7">MAX(L84:O84)</f>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5"/>
        <v>O.K.</v>
      </c>
      <c r="C85" s="117" t="s">
        <v>3090</v>
      </c>
      <c r="D85" s="123"/>
      <c r="E85" s="71">
        <f t="shared" si="6"/>
        <v>0</v>
      </c>
      <c r="F85" s="71">
        <f t="shared" si="7"/>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5"/>
        <v>O.K.</v>
      </c>
      <c r="C86" s="120" t="s">
        <v>3091</v>
      </c>
      <c r="D86" s="123"/>
      <c r="E86" s="71">
        <f t="shared" si="6"/>
        <v>0</v>
      </c>
      <c r="F86" s="71">
        <f t="shared" si="7"/>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5"/>
        <v>O.K.</v>
      </c>
      <c r="C87" s="120" t="s">
        <v>3092</v>
      </c>
      <c r="D87" s="123"/>
      <c r="E87" s="71">
        <f t="shared" si="6"/>
        <v>0</v>
      </c>
      <c r="F87" s="71">
        <f t="shared" si="7"/>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5"/>
        <v>O.K.</v>
      </c>
      <c r="C88" s="120" t="s">
        <v>3093</v>
      </c>
      <c r="D88" s="123"/>
      <c r="E88" s="71">
        <f t="shared" si="6"/>
        <v>0</v>
      </c>
      <c r="F88" s="71">
        <f t="shared" si="7"/>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5"/>
        <v>O.K.</v>
      </c>
      <c r="C89" s="120" t="s">
        <v>3094</v>
      </c>
      <c r="D89" s="123"/>
      <c r="E89" s="71">
        <f t="shared" si="6"/>
        <v>0</v>
      </c>
      <c r="F89" s="71">
        <f t="shared" si="7"/>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5"/>
        <v>O.K.</v>
      </c>
      <c r="C90" s="120" t="s">
        <v>3095</v>
      </c>
      <c r="D90" s="123"/>
      <c r="E90" s="71">
        <f t="shared" si="6"/>
        <v>0</v>
      </c>
      <c r="F90" s="71">
        <f t="shared" si="7"/>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5"/>
        <v>O.K.</v>
      </c>
      <c r="C91" s="120" t="s">
        <v>3096</v>
      </c>
      <c r="D91" s="123"/>
      <c r="E91" s="71">
        <f t="shared" si="6"/>
        <v>0</v>
      </c>
      <c r="F91" s="71">
        <f t="shared" si="7"/>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5"/>
        <v>O.K.</v>
      </c>
      <c r="C92" s="117" t="s">
        <v>3097</v>
      </c>
      <c r="D92" s="123"/>
      <c r="E92" s="71">
        <f t="shared" si="6"/>
        <v>0</v>
      </c>
      <c r="F92" s="71">
        <f t="shared" si="7"/>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5"/>
        <v>O.K.</v>
      </c>
      <c r="C93" s="117" t="s">
        <v>3098</v>
      </c>
      <c r="D93" s="123"/>
      <c r="E93" s="71">
        <f t="shared" si="6"/>
        <v>0</v>
      </c>
      <c r="F93" s="71">
        <f t="shared" si="7"/>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si="5"/>
        <v>O.K.</v>
      </c>
      <c r="C94" s="117" t="s">
        <v>3099</v>
      </c>
      <c r="D94" s="123"/>
      <c r="E94" s="71">
        <f t="shared" si="6"/>
        <v>0</v>
      </c>
      <c r="F94" s="71">
        <f t="shared" si="7"/>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5"/>
        <v>O.K.</v>
      </c>
      <c r="C95" s="117" t="s">
        <v>3100</v>
      </c>
      <c r="D95" s="123"/>
      <c r="E95" s="71">
        <f t="shared" si="6"/>
        <v>0</v>
      </c>
      <c r="F95" s="71">
        <f t="shared" si="7"/>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5"/>
        <v>O.K.</v>
      </c>
      <c r="C96" s="117" t="s">
        <v>3101</v>
      </c>
      <c r="D96" s="123"/>
      <c r="E96" s="71">
        <f t="shared" si="6"/>
        <v>0</v>
      </c>
      <c r="F96" s="71">
        <f t="shared" si="7"/>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5"/>
        <v>O.K.</v>
      </c>
      <c r="C97" s="117" t="s">
        <v>3102</v>
      </c>
      <c r="D97" s="123"/>
      <c r="E97" s="71">
        <f t="shared" si="6"/>
        <v>0</v>
      </c>
      <c r="F97" s="71">
        <f t="shared" si="7"/>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5"/>
        <v>O.K.</v>
      </c>
      <c r="C98" s="117" t="s">
        <v>3103</v>
      </c>
      <c r="D98" s="123"/>
      <c r="E98" s="71">
        <f t="shared" si="6"/>
        <v>0</v>
      </c>
      <c r="F98" s="71">
        <f t="shared" si="7"/>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5"/>
        <v>O.K.</v>
      </c>
      <c r="C99" s="117" t="s">
        <v>3104</v>
      </c>
      <c r="D99" s="123"/>
      <c r="E99" s="71">
        <f t="shared" si="6"/>
        <v>0</v>
      </c>
      <c r="F99" s="71">
        <f t="shared" si="7"/>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5"/>
        <v>O.K.</v>
      </c>
      <c r="C100" s="117" t="s">
        <v>3105</v>
      </c>
      <c r="D100" s="123"/>
      <c r="E100" s="71">
        <f t="shared" si="6"/>
        <v>0</v>
      </c>
      <c r="F100" s="71">
        <f t="shared" si="7"/>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5"/>
        <v>O.K.</v>
      </c>
      <c r="C101" s="117" t="s">
        <v>3106</v>
      </c>
      <c r="D101" s="123"/>
      <c r="E101" s="71">
        <f t="shared" si="6"/>
        <v>0</v>
      </c>
      <c r="F101" s="71">
        <f t="shared" si="7"/>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5"/>
        <v>O.K.</v>
      </c>
      <c r="C102" s="117" t="s">
        <v>3107</v>
      </c>
      <c r="D102" s="123"/>
      <c r="E102" s="71">
        <f t="shared" si="6"/>
        <v>0</v>
      </c>
      <c r="F102" s="71">
        <f t="shared" si="7"/>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5"/>
        <v>O.K.</v>
      </c>
      <c r="C103" s="117" t="s">
        <v>3108</v>
      </c>
      <c r="D103" s="123"/>
      <c r="E103" s="71">
        <f t="shared" si="6"/>
        <v>0</v>
      </c>
      <c r="F103" s="71">
        <f t="shared" si="7"/>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5"/>
        <v>O.K.</v>
      </c>
      <c r="C104" s="117" t="s">
        <v>3109</v>
      </c>
      <c r="D104" s="123"/>
      <c r="E104" s="71">
        <f t="shared" si="6"/>
        <v>0</v>
      </c>
      <c r="F104" s="71">
        <f t="shared" si="7"/>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5"/>
        <v>O.K.</v>
      </c>
      <c r="C105" s="117" t="s">
        <v>3110</v>
      </c>
      <c r="D105" s="123"/>
      <c r="E105" s="71">
        <f t="shared" si="6"/>
        <v>0</v>
      </c>
      <c r="F105" s="71">
        <f t="shared" si="7"/>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5"/>
        <v>O.K.</v>
      </c>
      <c r="C106" s="117" t="s">
        <v>3111</v>
      </c>
      <c r="D106" s="123"/>
      <c r="E106" s="71">
        <f t="shared" si="6"/>
        <v>0</v>
      </c>
      <c r="F106" s="71">
        <f t="shared" si="7"/>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5"/>
        <v>O.K.</v>
      </c>
      <c r="C107" s="117" t="s">
        <v>3112</v>
      </c>
      <c r="D107" s="123"/>
      <c r="E107" s="71">
        <f t="shared" si="6"/>
        <v>0</v>
      </c>
      <c r="F107" s="71">
        <f t="shared" si="7"/>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5"/>
        <v>O.K.</v>
      </c>
      <c r="C108" s="117" t="s">
        <v>3113</v>
      </c>
      <c r="D108" s="123"/>
      <c r="E108" s="71">
        <f t="shared" si="6"/>
        <v>0</v>
      </c>
      <c r="F108" s="71">
        <f t="shared" si="7"/>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5"/>
        <v>O.K.</v>
      </c>
      <c r="C109" s="117" t="s">
        <v>3114</v>
      </c>
      <c r="D109" s="123"/>
      <c r="E109" s="71">
        <f t="shared" si="6"/>
        <v>0</v>
      </c>
      <c r="F109" s="71">
        <f t="shared" si="7"/>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5"/>
        <v>O.K.</v>
      </c>
      <c r="C110" s="117" t="s">
        <v>3115</v>
      </c>
      <c r="D110" s="123"/>
      <c r="E110" s="71">
        <f t="shared" si="6"/>
        <v>0</v>
      </c>
      <c r="F110" s="71">
        <f t="shared" si="7"/>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5"/>
        <v>O.K.</v>
      </c>
      <c r="C111" s="117" t="s">
        <v>3116</v>
      </c>
      <c r="D111" s="123"/>
      <c r="E111" s="71">
        <f t="shared" si="6"/>
        <v>0</v>
      </c>
      <c r="F111" s="71">
        <f t="shared" si="7"/>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5"/>
        <v>O.K.</v>
      </c>
      <c r="C112" s="117" t="s">
        <v>3117</v>
      </c>
      <c r="D112" s="123"/>
      <c r="E112" s="71">
        <f t="shared" si="6"/>
        <v>0</v>
      </c>
      <c r="F112" s="71">
        <f t="shared" si="7"/>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5"/>
        <v>O.K.</v>
      </c>
      <c r="C113" s="117" t="s">
        <v>3118</v>
      </c>
      <c r="D113" s="123"/>
      <c r="E113" s="71">
        <f t="shared" si="6"/>
        <v>0</v>
      </c>
      <c r="F113" s="71">
        <f t="shared" si="7"/>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5"/>
        <v>O.K.</v>
      </c>
      <c r="C114" s="117" t="s">
        <v>3119</v>
      </c>
      <c r="D114" s="123"/>
      <c r="E114" s="71">
        <f t="shared" si="6"/>
        <v>0</v>
      </c>
      <c r="F114" s="71">
        <f t="shared" si="7"/>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5"/>
        <v>O.K.</v>
      </c>
      <c r="C115" s="117" t="s">
        <v>3120</v>
      </c>
      <c r="D115" s="123"/>
      <c r="E115" s="71">
        <f t="shared" si="6"/>
        <v>0</v>
      </c>
      <c r="F115" s="71">
        <f t="shared" si="7"/>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5"/>
        <v>O.K.</v>
      </c>
      <c r="C116" s="117" t="s">
        <v>3121</v>
      </c>
      <c r="D116" s="123"/>
      <c r="E116" s="71">
        <f t="shared" si="6"/>
        <v>0</v>
      </c>
      <c r="F116" s="71">
        <f t="shared" si="7"/>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5"/>
        <v>O.K.</v>
      </c>
      <c r="C117" s="117" t="s">
        <v>3122</v>
      </c>
      <c r="D117" s="123"/>
      <c r="E117" s="71">
        <f t="shared" si="6"/>
        <v>0</v>
      </c>
      <c r="F117" s="71">
        <f t="shared" si="7"/>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5"/>
        <v>O.K.</v>
      </c>
      <c r="C118" s="120" t="s">
        <v>3123</v>
      </c>
      <c r="D118" s="123"/>
      <c r="E118" s="71">
        <f t="shared" si="6"/>
        <v>0</v>
      </c>
      <c r="F118" s="71">
        <f t="shared" si="7"/>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5"/>
        <v>O.K.</v>
      </c>
      <c r="C119" s="120" t="s">
        <v>3124</v>
      </c>
      <c r="D119" s="123"/>
      <c r="E119" s="71">
        <f t="shared" si="6"/>
        <v>0</v>
      </c>
      <c r="F119" s="71">
        <f t="shared" si="7"/>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5"/>
        <v>O.K.</v>
      </c>
      <c r="C120" s="120" t="s">
        <v>3125</v>
      </c>
      <c r="D120" s="123"/>
      <c r="E120" s="71">
        <f t="shared" si="6"/>
        <v>0</v>
      </c>
      <c r="F120" s="71">
        <f t="shared" si="7"/>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5"/>
        <v>O.K.</v>
      </c>
      <c r="C121" s="120" t="s">
        <v>3126</v>
      </c>
      <c r="D121" s="123"/>
      <c r="E121" s="71">
        <f t="shared" si="6"/>
        <v>0</v>
      </c>
      <c r="F121" s="71">
        <f t="shared" si="7"/>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5"/>
        <v>O.K.</v>
      </c>
      <c r="C122" s="120" t="s">
        <v>3127</v>
      </c>
      <c r="D122" s="123"/>
      <c r="E122" s="71">
        <f t="shared" si="6"/>
        <v>0</v>
      </c>
      <c r="F122" s="71">
        <f t="shared" si="7"/>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5"/>
        <v>O.K.</v>
      </c>
      <c r="C123" s="120" t="s">
        <v>3128</v>
      </c>
      <c r="D123" s="123"/>
      <c r="E123" s="71">
        <f t="shared" si="6"/>
        <v>0</v>
      </c>
      <c r="F123" s="71">
        <f t="shared" si="7"/>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5"/>
        <v>O.K.</v>
      </c>
      <c r="C124" s="120" t="s">
        <v>3129</v>
      </c>
      <c r="D124" s="123"/>
      <c r="E124" s="71">
        <f t="shared" si="6"/>
        <v>0</v>
      </c>
      <c r="F124" s="71">
        <f t="shared" si="7"/>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5"/>
        <v>O.K.</v>
      </c>
      <c r="C125" s="120" t="s">
        <v>3130</v>
      </c>
      <c r="D125" s="123"/>
      <c r="E125" s="71">
        <f t="shared" si="6"/>
        <v>0</v>
      </c>
      <c r="F125" s="71">
        <f t="shared" si="7"/>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5"/>
        <v>O.K.</v>
      </c>
      <c r="C126" s="120" t="s">
        <v>3131</v>
      </c>
      <c r="D126" s="123"/>
      <c r="E126" s="71">
        <f t="shared" si="6"/>
        <v>0</v>
      </c>
      <c r="F126" s="71">
        <f t="shared" si="7"/>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5"/>
        <v>O.K.</v>
      </c>
      <c r="C127" s="120" t="s">
        <v>3132</v>
      </c>
      <c r="D127" s="123"/>
      <c r="E127" s="71">
        <f t="shared" si="6"/>
        <v>0</v>
      </c>
      <c r="F127" s="71">
        <f t="shared" si="7"/>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5"/>
        <v>O.K.</v>
      </c>
      <c r="C128" s="120" t="s">
        <v>3133</v>
      </c>
      <c r="D128" s="123"/>
      <c r="E128" s="71">
        <f t="shared" si="6"/>
        <v>0</v>
      </c>
      <c r="F128" s="71">
        <f t="shared" si="7"/>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5"/>
        <v>O.K.</v>
      </c>
      <c r="C129" s="120" t="s">
        <v>3134</v>
      </c>
      <c r="D129" s="123"/>
      <c r="E129" s="71">
        <f t="shared" si="6"/>
        <v>0</v>
      </c>
      <c r="F129" s="71">
        <f t="shared" si="7"/>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5"/>
        <v>O.K.</v>
      </c>
      <c r="C130" s="120" t="s">
        <v>3135</v>
      </c>
      <c r="D130" s="123"/>
      <c r="E130" s="71">
        <f t="shared" si="6"/>
        <v>0</v>
      </c>
      <c r="F130" s="71">
        <f t="shared" si="7"/>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5"/>
        <v>O.K.</v>
      </c>
      <c r="C131" s="120" t="s">
        <v>3136</v>
      </c>
      <c r="D131" s="123"/>
      <c r="E131" s="71">
        <f t="shared" si="6"/>
        <v>0</v>
      </c>
      <c r="F131" s="71">
        <f t="shared" si="7"/>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5"/>
        <v>O.K.</v>
      </c>
      <c r="C132" s="120" t="s">
        <v>3137</v>
      </c>
      <c r="D132" s="123"/>
      <c r="E132" s="71">
        <f t="shared" si="6"/>
        <v>0</v>
      </c>
      <c r="F132" s="71">
        <f t="shared" si="7"/>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5"/>
        <v>O.K.</v>
      </c>
      <c r="C133" s="120" t="s">
        <v>3138</v>
      </c>
      <c r="D133" s="123"/>
      <c r="E133" s="71">
        <f t="shared" si="6"/>
        <v>0</v>
      </c>
      <c r="F133" s="71">
        <f t="shared" si="7"/>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5"/>
        <v>O.K.</v>
      </c>
      <c r="C134" s="120" t="s">
        <v>3139</v>
      </c>
      <c r="D134" s="123"/>
      <c r="E134" s="71">
        <f t="shared" si="6"/>
        <v>0</v>
      </c>
      <c r="F134" s="71">
        <f t="shared" si="7"/>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5"/>
        <v>O.K.</v>
      </c>
      <c r="C135" s="117" t="s">
        <v>3140</v>
      </c>
      <c r="D135" s="123"/>
      <c r="E135" s="71">
        <f t="shared" si="6"/>
        <v>0</v>
      </c>
      <c r="F135" s="71">
        <f t="shared" si="7"/>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5"/>
        <v>O.K.</v>
      </c>
      <c r="C136" s="117" t="s">
        <v>3141</v>
      </c>
      <c r="D136" s="123"/>
      <c r="E136" s="71">
        <f t="shared" si="6"/>
        <v>0</v>
      </c>
      <c r="F136" s="71">
        <f t="shared" si="7"/>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5"/>
        <v>O.K.</v>
      </c>
      <c r="C137" s="117" t="s">
        <v>3142</v>
      </c>
      <c r="D137" s="123"/>
      <c r="E137" s="71">
        <f t="shared" si="6"/>
        <v>0</v>
      </c>
      <c r="F137" s="71">
        <f t="shared" si="7"/>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5"/>
        <v>O.K.</v>
      </c>
      <c r="C138" s="117" t="s">
        <v>3143</v>
      </c>
      <c r="D138" s="123"/>
      <c r="E138" s="71">
        <f t="shared" si="6"/>
        <v>0</v>
      </c>
      <c r="F138" s="71">
        <f t="shared" si="7"/>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5"/>
        <v>O.K.</v>
      </c>
      <c r="C139" s="117" t="s">
        <v>3144</v>
      </c>
      <c r="D139" s="123"/>
      <c r="E139" s="71">
        <f t="shared" si="6"/>
        <v>0</v>
      </c>
      <c r="F139" s="71">
        <f t="shared" si="7"/>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5"/>
        <v>O.K.</v>
      </c>
      <c r="C140" s="117" t="s">
        <v>3145</v>
      </c>
      <c r="D140" s="123"/>
      <c r="E140" s="71">
        <f t="shared" si="6"/>
        <v>0</v>
      </c>
      <c r="F140" s="71">
        <f t="shared" si="7"/>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5"/>
        <v>O.K.</v>
      </c>
      <c r="C141" s="117" t="s">
        <v>3146</v>
      </c>
      <c r="D141" s="123"/>
      <c r="E141" s="71">
        <f t="shared" si="6"/>
        <v>0</v>
      </c>
      <c r="F141" s="71">
        <f t="shared" si="7"/>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5"/>
        <v>O.K.</v>
      </c>
      <c r="C142" s="117" t="s">
        <v>3147</v>
      </c>
      <c r="D142" s="123"/>
      <c r="E142" s="71">
        <f t="shared" si="6"/>
        <v>0</v>
      </c>
      <c r="F142" s="71">
        <f t="shared" si="7"/>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5"/>
        <v>O.K.</v>
      </c>
      <c r="C143" s="117" t="s">
        <v>3148</v>
      </c>
      <c r="D143" s="123"/>
      <c r="E143" s="71">
        <f t="shared" si="6"/>
        <v>0</v>
      </c>
      <c r="F143" s="71">
        <f t="shared" si="7"/>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5"/>
        <v>O.K.</v>
      </c>
      <c r="C144" s="117" t="s">
        <v>3149</v>
      </c>
      <c r="D144" s="123"/>
      <c r="E144" s="71">
        <f t="shared" si="6"/>
        <v>0</v>
      </c>
      <c r="F144" s="71">
        <f t="shared" si="7"/>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5"/>
        <v>O.K.</v>
      </c>
      <c r="C145" s="117" t="s">
        <v>3150</v>
      </c>
      <c r="D145" s="123"/>
      <c r="E145" s="71">
        <f t="shared" si="6"/>
        <v>0</v>
      </c>
      <c r="F145" s="71">
        <f t="shared" si="7"/>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5"/>
        <v>O.K.</v>
      </c>
      <c r="C146" s="117" t="s">
        <v>3151</v>
      </c>
      <c r="D146" s="123"/>
      <c r="E146" s="71">
        <f t="shared" si="6"/>
        <v>0</v>
      </c>
      <c r="F146" s="71">
        <f t="shared" si="7"/>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5"/>
        <v>O.K.</v>
      </c>
      <c r="C147" s="117" t="s">
        <v>3152</v>
      </c>
      <c r="D147" s="123"/>
      <c r="E147" s="71">
        <f t="shared" si="6"/>
        <v>0</v>
      </c>
      <c r="F147" s="71">
        <f t="shared" si="7"/>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ref="B148:B211" si="8">IF(E148=1,"Pogreška",IF(F148=1,"Provjera","O.K."))</f>
        <v>O.K.</v>
      </c>
      <c r="C148" s="117" t="s">
        <v>3153</v>
      </c>
      <c r="D148" s="123"/>
      <c r="E148" s="71">
        <f t="shared" ref="E148:E211" si="9">MAX(G148:K148)</f>
        <v>0</v>
      </c>
      <c r="F148" s="71">
        <f t="shared" ref="F148:F211" si="10">MAX(L148:O148)</f>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8"/>
        <v>O.K.</v>
      </c>
      <c r="C149" s="117" t="s">
        <v>3154</v>
      </c>
      <c r="D149" s="123"/>
      <c r="E149" s="71">
        <f t="shared" si="9"/>
        <v>0</v>
      </c>
      <c r="F149" s="71">
        <f t="shared" si="10"/>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8"/>
        <v>O.K.</v>
      </c>
      <c r="C150" s="118" t="s">
        <v>3155</v>
      </c>
      <c r="D150" s="123"/>
      <c r="E150" s="71">
        <f t="shared" si="9"/>
        <v>0</v>
      </c>
      <c r="F150" s="71">
        <f t="shared" si="10"/>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8"/>
        <v>O.K.</v>
      </c>
      <c r="C151" s="117" t="s">
        <v>3156</v>
      </c>
      <c r="D151" s="123"/>
      <c r="E151" s="71">
        <f t="shared" si="9"/>
        <v>0</v>
      </c>
      <c r="F151" s="71">
        <f t="shared" si="10"/>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8"/>
        <v>O.K.</v>
      </c>
      <c r="C152" s="117" t="s">
        <v>3157</v>
      </c>
      <c r="D152" s="123"/>
      <c r="E152" s="71">
        <f t="shared" si="9"/>
        <v>0</v>
      </c>
      <c r="F152" s="71">
        <f t="shared" si="10"/>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8"/>
        <v>O.K.</v>
      </c>
      <c r="C153" s="117" t="s">
        <v>3158</v>
      </c>
      <c r="D153" s="123"/>
      <c r="E153" s="71">
        <f t="shared" si="9"/>
        <v>0</v>
      </c>
      <c r="F153" s="71">
        <f t="shared" si="10"/>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8"/>
        <v>O.K.</v>
      </c>
      <c r="C154" s="117" t="s">
        <v>3159</v>
      </c>
      <c r="D154" s="123"/>
      <c r="E154" s="71">
        <f t="shared" si="9"/>
        <v>0</v>
      </c>
      <c r="F154" s="71">
        <f t="shared" si="10"/>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8"/>
        <v>O.K.</v>
      </c>
      <c r="C155" s="117" t="s">
        <v>3160</v>
      </c>
      <c r="D155" s="123"/>
      <c r="E155" s="71">
        <f t="shared" si="9"/>
        <v>0</v>
      </c>
      <c r="F155" s="71">
        <f t="shared" si="10"/>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8"/>
        <v>O.K.</v>
      </c>
      <c r="C156" s="117" t="s">
        <v>3161</v>
      </c>
      <c r="D156" s="123"/>
      <c r="E156" s="71">
        <f t="shared" si="9"/>
        <v>0</v>
      </c>
      <c r="F156" s="71">
        <f t="shared" si="10"/>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8"/>
        <v>O.K.</v>
      </c>
      <c r="C157" s="117" t="s">
        <v>3162</v>
      </c>
      <c r="D157" s="123"/>
      <c r="E157" s="71">
        <f t="shared" si="9"/>
        <v>0</v>
      </c>
      <c r="F157" s="71">
        <f t="shared" si="10"/>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8"/>
        <v>O.K.</v>
      </c>
      <c r="C158" s="117" t="s">
        <v>3163</v>
      </c>
      <c r="D158" s="123"/>
      <c r="E158" s="71">
        <f t="shared" si="9"/>
        <v>0</v>
      </c>
      <c r="F158" s="71">
        <f t="shared" si="10"/>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8"/>
        <v>O.K.</v>
      </c>
      <c r="C159" s="117" t="s">
        <v>3164</v>
      </c>
      <c r="D159" s="123"/>
      <c r="E159" s="71">
        <f t="shared" si="9"/>
        <v>0</v>
      </c>
      <c r="F159" s="71">
        <f t="shared" si="10"/>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8"/>
        <v>O.K.</v>
      </c>
      <c r="C160" s="118" t="s">
        <v>3165</v>
      </c>
      <c r="D160" s="123"/>
      <c r="E160" s="71">
        <f t="shared" si="9"/>
        <v>0</v>
      </c>
      <c r="F160" s="71">
        <f t="shared" si="10"/>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8"/>
        <v>O.K.</v>
      </c>
      <c r="C161" s="119" t="s">
        <v>3166</v>
      </c>
      <c r="D161" s="123"/>
      <c r="E161" s="71">
        <f t="shared" si="9"/>
        <v>0</v>
      </c>
      <c r="F161" s="71">
        <f t="shared" si="10"/>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8"/>
        <v>O.K.</v>
      </c>
      <c r="C162" s="118" t="s">
        <v>3167</v>
      </c>
      <c r="D162" s="123"/>
      <c r="E162" s="71">
        <f t="shared" si="9"/>
        <v>0</v>
      </c>
      <c r="F162" s="71">
        <f t="shared" si="10"/>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si="8"/>
        <v>O.K.</v>
      </c>
      <c r="C163" s="119" t="s">
        <v>3168</v>
      </c>
      <c r="D163" s="123"/>
      <c r="E163" s="71">
        <f t="shared" si="9"/>
        <v>0</v>
      </c>
      <c r="F163" s="71">
        <f t="shared" si="10"/>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8"/>
        <v>O.K.</v>
      </c>
      <c r="C164" s="118" t="s">
        <v>3169</v>
      </c>
      <c r="D164" s="123"/>
      <c r="E164" s="71">
        <f t="shared" si="9"/>
        <v>0</v>
      </c>
      <c r="F164" s="71">
        <f t="shared" si="10"/>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8"/>
        <v>O.K.</v>
      </c>
      <c r="C165" s="119" t="s">
        <v>3170</v>
      </c>
      <c r="D165" s="123"/>
      <c r="E165" s="71">
        <f t="shared" si="9"/>
        <v>0</v>
      </c>
      <c r="F165" s="71">
        <f t="shared" si="10"/>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8"/>
        <v>O.K.</v>
      </c>
      <c r="C166" s="119" t="s">
        <v>3171</v>
      </c>
      <c r="D166" s="123"/>
      <c r="E166" s="71">
        <f t="shared" si="9"/>
        <v>0</v>
      </c>
      <c r="F166" s="71">
        <f t="shared" si="10"/>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8"/>
        <v>O.K.</v>
      </c>
      <c r="C167" s="297" t="s">
        <v>3172</v>
      </c>
      <c r="D167" s="123"/>
      <c r="E167" s="71">
        <f t="shared" si="9"/>
        <v>0</v>
      </c>
      <c r="F167" s="71">
        <f t="shared" si="10"/>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8"/>
        <v>O.K.</v>
      </c>
      <c r="C168" s="118" t="s">
        <v>3173</v>
      </c>
      <c r="D168" s="123"/>
      <c r="E168" s="71">
        <f t="shared" si="9"/>
        <v>0</v>
      </c>
      <c r="F168" s="71">
        <f t="shared" si="10"/>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8"/>
        <v>O.K.</v>
      </c>
      <c r="C169" s="118" t="s">
        <v>3174</v>
      </c>
      <c r="D169" s="123"/>
      <c r="E169" s="71">
        <f t="shared" si="9"/>
        <v>0</v>
      </c>
      <c r="F169" s="71">
        <f t="shared" si="10"/>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8"/>
        <v>O.K.</v>
      </c>
      <c r="C170" s="118" t="s">
        <v>3175</v>
      </c>
      <c r="D170" s="123"/>
      <c r="E170" s="71">
        <f t="shared" si="9"/>
        <v>0</v>
      </c>
      <c r="F170" s="71">
        <f t="shared" si="10"/>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8"/>
        <v>O.K.</v>
      </c>
      <c r="C171" s="118" t="s">
        <v>3176</v>
      </c>
      <c r="D171" s="123"/>
      <c r="E171" s="71">
        <f t="shared" si="9"/>
        <v>0</v>
      </c>
      <c r="F171" s="71">
        <f t="shared" si="10"/>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8"/>
        <v>O.K.</v>
      </c>
      <c r="C172" s="119" t="s">
        <v>3177</v>
      </c>
      <c r="D172" s="123"/>
      <c r="E172" s="71">
        <f t="shared" si="9"/>
        <v>0</v>
      </c>
      <c r="F172" s="71">
        <f t="shared" si="10"/>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8"/>
        <v>O.K.</v>
      </c>
      <c r="C173" s="119" t="s">
        <v>3178</v>
      </c>
      <c r="D173" s="123"/>
      <c r="E173" s="71">
        <f t="shared" si="9"/>
        <v>0</v>
      </c>
      <c r="F173" s="71">
        <f t="shared" si="10"/>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8"/>
        <v>O.K.</v>
      </c>
      <c r="C174" s="118" t="s">
        <v>3179</v>
      </c>
      <c r="D174" s="123"/>
      <c r="E174" s="71">
        <f t="shared" si="9"/>
        <v>0</v>
      </c>
      <c r="F174" s="71">
        <f t="shared" si="10"/>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8"/>
        <v>O.K.</v>
      </c>
      <c r="C175" s="118" t="s">
        <v>3180</v>
      </c>
      <c r="D175" s="123"/>
      <c r="E175" s="71">
        <f t="shared" si="9"/>
        <v>0</v>
      </c>
      <c r="F175" s="71">
        <f t="shared" si="10"/>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8"/>
        <v>O.K.</v>
      </c>
      <c r="C176" s="119" t="s">
        <v>3181</v>
      </c>
      <c r="D176" s="123"/>
      <c r="E176" s="71">
        <f t="shared" si="9"/>
        <v>0</v>
      </c>
      <c r="F176" s="71">
        <f t="shared" si="10"/>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8"/>
        <v>O.K.</v>
      </c>
      <c r="C177" s="118" t="s">
        <v>3182</v>
      </c>
      <c r="D177" s="123"/>
      <c r="E177" s="71">
        <f t="shared" si="9"/>
        <v>0</v>
      </c>
      <c r="F177" s="71">
        <f t="shared" si="10"/>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8"/>
        <v>O.K.</v>
      </c>
      <c r="C178" s="119" t="s">
        <v>3183</v>
      </c>
      <c r="D178" s="123"/>
      <c r="E178" s="71">
        <f t="shared" si="9"/>
        <v>0</v>
      </c>
      <c r="F178" s="71">
        <f t="shared" si="10"/>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8"/>
        <v>O.K.</v>
      </c>
      <c r="C179" s="119" t="s">
        <v>3184</v>
      </c>
      <c r="D179" s="123"/>
      <c r="E179" s="71">
        <f t="shared" si="9"/>
        <v>0</v>
      </c>
      <c r="F179" s="71">
        <f t="shared" si="10"/>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8"/>
        <v>O.K.</v>
      </c>
      <c r="C180" s="118" t="s">
        <v>3185</v>
      </c>
      <c r="D180" s="123"/>
      <c r="E180" s="71">
        <f t="shared" si="9"/>
        <v>0</v>
      </c>
      <c r="F180" s="71">
        <f t="shared" si="10"/>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8"/>
        <v>O.K.</v>
      </c>
      <c r="C181" s="118" t="s">
        <v>3186</v>
      </c>
      <c r="D181" s="123"/>
      <c r="E181" s="71">
        <f t="shared" si="9"/>
        <v>0</v>
      </c>
      <c r="F181" s="71">
        <f t="shared" si="10"/>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8"/>
        <v>O.K.</v>
      </c>
      <c r="C182" s="119" t="s">
        <v>3187</v>
      </c>
      <c r="D182" s="123"/>
      <c r="E182" s="71">
        <f t="shared" si="9"/>
        <v>0</v>
      </c>
      <c r="F182" s="71">
        <f t="shared" si="10"/>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8"/>
        <v>O.K.</v>
      </c>
      <c r="C183" s="118" t="s">
        <v>3188</v>
      </c>
      <c r="D183" s="123"/>
      <c r="E183" s="71">
        <f t="shared" si="9"/>
        <v>0</v>
      </c>
      <c r="F183" s="71">
        <f t="shared" si="10"/>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8"/>
        <v>O.K.</v>
      </c>
      <c r="C184" s="118" t="s">
        <v>3189</v>
      </c>
      <c r="D184" s="123"/>
      <c r="E184" s="71">
        <f t="shared" si="9"/>
        <v>0</v>
      </c>
      <c r="F184" s="71">
        <f t="shared" si="10"/>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8"/>
        <v>O.K.</v>
      </c>
      <c r="C185" s="118" t="s">
        <v>3190</v>
      </c>
      <c r="D185" s="123"/>
      <c r="E185" s="71">
        <f t="shared" si="9"/>
        <v>0</v>
      </c>
      <c r="F185" s="71">
        <f t="shared" si="10"/>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8"/>
        <v>O.K.</v>
      </c>
      <c r="C186" s="119" t="s">
        <v>3191</v>
      </c>
      <c r="D186" s="123"/>
      <c r="E186" s="71">
        <f t="shared" si="9"/>
        <v>0</v>
      </c>
      <c r="F186" s="71">
        <f t="shared" si="10"/>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8"/>
        <v>O.K.</v>
      </c>
      <c r="C187" s="118" t="s">
        <v>3192</v>
      </c>
      <c r="D187" s="123"/>
      <c r="E187" s="71">
        <f t="shared" si="9"/>
        <v>0</v>
      </c>
      <c r="F187" s="71">
        <f t="shared" si="10"/>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8"/>
        <v>O.K.</v>
      </c>
      <c r="C188" s="118" t="s">
        <v>3193</v>
      </c>
      <c r="D188" s="123"/>
      <c r="E188" s="71">
        <f t="shared" si="9"/>
        <v>0</v>
      </c>
      <c r="F188" s="71">
        <f t="shared" si="10"/>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8"/>
        <v>O.K.</v>
      </c>
      <c r="C189" s="118" t="s">
        <v>3194</v>
      </c>
      <c r="D189" s="123"/>
      <c r="E189" s="71">
        <f t="shared" si="9"/>
        <v>0</v>
      </c>
      <c r="F189" s="71">
        <f t="shared" si="10"/>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8"/>
        <v>O.K.</v>
      </c>
      <c r="C190" s="118" t="s">
        <v>3195</v>
      </c>
      <c r="D190" s="123"/>
      <c r="E190" s="71">
        <f t="shared" si="9"/>
        <v>0</v>
      </c>
      <c r="F190" s="71">
        <f t="shared" si="10"/>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8"/>
        <v>O.K.</v>
      </c>
      <c r="C191" s="118" t="s">
        <v>3196</v>
      </c>
      <c r="D191" s="123"/>
      <c r="E191" s="71">
        <f t="shared" si="9"/>
        <v>0</v>
      </c>
      <c r="F191" s="71">
        <f t="shared" si="10"/>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8"/>
        <v>O.K.</v>
      </c>
      <c r="C192" s="118" t="s">
        <v>3197</v>
      </c>
      <c r="D192" s="123"/>
      <c r="E192" s="71">
        <f t="shared" si="9"/>
        <v>0</v>
      </c>
      <c r="F192" s="71">
        <f t="shared" si="10"/>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8"/>
        <v>O.K.</v>
      </c>
      <c r="C193" s="297" t="s">
        <v>3198</v>
      </c>
      <c r="D193" s="123"/>
      <c r="E193" s="71">
        <f t="shared" si="9"/>
        <v>0</v>
      </c>
      <c r="F193" s="71">
        <f t="shared" si="10"/>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8"/>
        <v>O.K.</v>
      </c>
      <c r="C194" s="118" t="s">
        <v>3199</v>
      </c>
      <c r="D194" s="123"/>
      <c r="E194" s="71">
        <f t="shared" si="9"/>
        <v>0</v>
      </c>
      <c r="F194" s="71">
        <f t="shared" si="10"/>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8"/>
        <v>O.K.</v>
      </c>
      <c r="C195" s="119" t="s">
        <v>3200</v>
      </c>
      <c r="D195" s="123"/>
      <c r="E195" s="71">
        <f t="shared" si="9"/>
        <v>0</v>
      </c>
      <c r="F195" s="71">
        <f t="shared" si="10"/>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8"/>
        <v>O.K.</v>
      </c>
      <c r="C196" s="118" t="s">
        <v>3201</v>
      </c>
      <c r="D196" s="123"/>
      <c r="E196" s="71">
        <f t="shared" si="9"/>
        <v>0</v>
      </c>
      <c r="F196" s="71">
        <f t="shared" si="10"/>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8"/>
        <v>O.K.</v>
      </c>
      <c r="C197" s="297" t="s">
        <v>3202</v>
      </c>
      <c r="D197" s="123"/>
      <c r="E197" s="71">
        <f t="shared" si="9"/>
        <v>0</v>
      </c>
      <c r="F197" s="71">
        <f t="shared" si="10"/>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8"/>
        <v>O.K.</v>
      </c>
      <c r="C198" s="297" t="s">
        <v>3203</v>
      </c>
      <c r="D198" s="123"/>
      <c r="E198" s="71">
        <f t="shared" si="9"/>
        <v>0</v>
      </c>
      <c r="F198" s="71">
        <f t="shared" si="10"/>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8"/>
        <v>O.K.</v>
      </c>
      <c r="C199" s="118" t="s">
        <v>3204</v>
      </c>
      <c r="D199" s="123"/>
      <c r="E199" s="71">
        <f t="shared" si="9"/>
        <v>0</v>
      </c>
      <c r="F199" s="71">
        <f t="shared" si="10"/>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8"/>
        <v>O.K.</v>
      </c>
      <c r="C200" s="118" t="s">
        <v>3205</v>
      </c>
      <c r="D200" s="123"/>
      <c r="E200" s="71">
        <f t="shared" si="9"/>
        <v>0</v>
      </c>
      <c r="F200" s="71">
        <f t="shared" si="10"/>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8"/>
        <v>O.K.</v>
      </c>
      <c r="C201" s="118" t="s">
        <v>3206</v>
      </c>
      <c r="D201" s="123"/>
      <c r="E201" s="71">
        <f t="shared" si="9"/>
        <v>0</v>
      </c>
      <c r="F201" s="71">
        <f t="shared" si="10"/>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8"/>
        <v>O.K.</v>
      </c>
      <c r="C202" s="118" t="s">
        <v>3207</v>
      </c>
      <c r="D202" s="123"/>
      <c r="E202" s="71">
        <f t="shared" si="9"/>
        <v>0</v>
      </c>
      <c r="F202" s="71">
        <f t="shared" si="10"/>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8"/>
        <v>O.K.</v>
      </c>
      <c r="C203" s="118" t="s">
        <v>3208</v>
      </c>
      <c r="D203" s="123"/>
      <c r="E203" s="71">
        <f t="shared" si="9"/>
        <v>0</v>
      </c>
      <c r="F203" s="71">
        <f t="shared" si="10"/>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8"/>
        <v>O.K.</v>
      </c>
      <c r="C204" s="118" t="s">
        <v>3209</v>
      </c>
      <c r="D204" s="123"/>
      <c r="E204" s="71">
        <f t="shared" si="9"/>
        <v>0</v>
      </c>
      <c r="F204" s="71">
        <f t="shared" si="10"/>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si="8"/>
        <v>O.K.</v>
      </c>
      <c r="C205" s="119" t="s">
        <v>3210</v>
      </c>
      <c r="D205" s="144"/>
      <c r="E205" s="71">
        <f t="shared" si="9"/>
        <v>0</v>
      </c>
      <c r="F205" s="71">
        <f t="shared" si="10"/>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8"/>
        <v>O.K.</v>
      </c>
      <c r="C206" s="119" t="s">
        <v>3211</v>
      </c>
      <c r="D206" s="144"/>
      <c r="E206" s="71">
        <f t="shared" si="9"/>
        <v>0</v>
      </c>
      <c r="F206" s="71">
        <f t="shared" si="10"/>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8"/>
        <v>O.K.</v>
      </c>
      <c r="C207" s="119" t="s">
        <v>3212</v>
      </c>
      <c r="D207" s="144"/>
      <c r="E207" s="71">
        <f t="shared" si="9"/>
        <v>0</v>
      </c>
      <c r="F207" s="71">
        <f t="shared" si="10"/>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si="8"/>
        <v>O.K.</v>
      </c>
      <c r="C208" s="118" t="s">
        <v>3213</v>
      </c>
      <c r="D208" s="123"/>
      <c r="E208" s="71">
        <f t="shared" si="9"/>
        <v>0</v>
      </c>
      <c r="F208" s="71">
        <f t="shared" si="10"/>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8"/>
        <v>O.K.</v>
      </c>
      <c r="C209" s="118" t="s">
        <v>3214</v>
      </c>
      <c r="D209" s="123"/>
      <c r="E209" s="71">
        <f t="shared" si="9"/>
        <v>0</v>
      </c>
      <c r="F209" s="71">
        <f t="shared" si="10"/>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8"/>
        <v>O.K.</v>
      </c>
      <c r="C210" s="118" t="s">
        <v>3215</v>
      </c>
      <c r="D210" s="123"/>
      <c r="E210" s="71">
        <f t="shared" si="9"/>
        <v>0</v>
      </c>
      <c r="F210" s="71">
        <f t="shared" si="10"/>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8"/>
        <v>O.K.</v>
      </c>
      <c r="C211" s="118" t="s">
        <v>3216</v>
      </c>
      <c r="D211" s="123"/>
      <c r="E211" s="71">
        <f t="shared" si="9"/>
        <v>0</v>
      </c>
      <c r="F211" s="71">
        <f t="shared" si="10"/>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ref="B212:B274" si="11">IF(E212=1,"Pogreška",IF(F212=1,"Provjera","O.K."))</f>
        <v>O.K.</v>
      </c>
      <c r="C212" s="118" t="s">
        <v>3217</v>
      </c>
      <c r="D212" s="123"/>
      <c r="E212" s="71">
        <f t="shared" ref="E212:E274" si="12">MAX(G212:K212)</f>
        <v>0</v>
      </c>
      <c r="F212" s="71">
        <f t="shared" ref="F212:F274" si="13">MAX(L212:O212)</f>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1"/>
        <v>O.K.</v>
      </c>
      <c r="C213" s="118" t="s">
        <v>3218</v>
      </c>
      <c r="D213" s="123"/>
      <c r="E213" s="71">
        <f t="shared" si="12"/>
        <v>0</v>
      </c>
      <c r="F213" s="71">
        <f t="shared" si="13"/>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1"/>
        <v>O.K.</v>
      </c>
      <c r="C214" s="118" t="s">
        <v>3219</v>
      </c>
      <c r="D214" s="123"/>
      <c r="E214" s="71">
        <f t="shared" si="12"/>
        <v>0</v>
      </c>
      <c r="F214" s="71">
        <f t="shared" si="13"/>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1"/>
        <v>O.K.</v>
      </c>
      <c r="C215" s="118" t="s">
        <v>3220</v>
      </c>
      <c r="D215" s="123"/>
      <c r="E215" s="71">
        <f t="shared" si="12"/>
        <v>0</v>
      </c>
      <c r="F215" s="71">
        <f t="shared" si="13"/>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1"/>
        <v>Provjera</v>
      </c>
      <c r="C216" s="118" t="s">
        <v>3221</v>
      </c>
      <c r="D216" s="123"/>
      <c r="E216" s="71">
        <f t="shared" si="12"/>
        <v>0</v>
      </c>
      <c r="F216" s="71">
        <f t="shared" si="13"/>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1"/>
        <v>Provjera</v>
      </c>
      <c r="C217" s="118" t="s">
        <v>3222</v>
      </c>
      <c r="D217" s="123"/>
      <c r="E217" s="71">
        <f t="shared" si="12"/>
        <v>0</v>
      </c>
      <c r="F217" s="71">
        <f t="shared" si="13"/>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1"/>
        <v>Provjera</v>
      </c>
      <c r="C218" s="118" t="s">
        <v>3223</v>
      </c>
      <c r="D218" s="123"/>
      <c r="E218" s="71">
        <f t="shared" si="12"/>
        <v>0</v>
      </c>
      <c r="F218" s="71">
        <f t="shared" si="13"/>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1"/>
        <v>O.K.</v>
      </c>
      <c r="C219" s="118" t="s">
        <v>3224</v>
      </c>
      <c r="D219" s="123"/>
      <c r="E219" s="71">
        <f t="shared" si="12"/>
        <v>0</v>
      </c>
      <c r="F219" s="71">
        <f t="shared" si="13"/>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1"/>
        <v>Provjera</v>
      </c>
      <c r="C220" s="118" t="s">
        <v>3225</v>
      </c>
      <c r="D220" s="123"/>
      <c r="E220" s="71">
        <f t="shared" si="12"/>
        <v>0</v>
      </c>
      <c r="F220" s="71">
        <f t="shared" si="13"/>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1"/>
        <v>O.K.</v>
      </c>
      <c r="C221" s="118" t="s">
        <v>3226</v>
      </c>
      <c r="D221" s="123"/>
      <c r="E221" s="71">
        <f t="shared" si="12"/>
        <v>0</v>
      </c>
      <c r="F221" s="71">
        <f t="shared" si="13"/>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1"/>
        <v>Provjera</v>
      </c>
      <c r="C222" s="118" t="s">
        <v>3227</v>
      </c>
      <c r="D222" s="123"/>
      <c r="E222" s="71">
        <f t="shared" si="12"/>
        <v>0</v>
      </c>
      <c r="F222" s="71">
        <f t="shared" si="13"/>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1"/>
        <v>O.K.</v>
      </c>
      <c r="C223" s="118" t="s">
        <v>3228</v>
      </c>
      <c r="D223" s="123"/>
      <c r="E223" s="71">
        <f t="shared" si="12"/>
        <v>0</v>
      </c>
      <c r="F223" s="71">
        <f t="shared" si="13"/>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1"/>
        <v>O.K.</v>
      </c>
      <c r="C224" s="118" t="s">
        <v>3229</v>
      </c>
      <c r="D224" s="123"/>
      <c r="E224" s="71">
        <f t="shared" si="12"/>
        <v>0</v>
      </c>
      <c r="F224" s="71">
        <f t="shared" si="13"/>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1"/>
        <v>O.K.</v>
      </c>
      <c r="C225" s="118" t="s">
        <v>3230</v>
      </c>
      <c r="D225" s="123"/>
      <c r="E225" s="71">
        <f t="shared" si="12"/>
        <v>0</v>
      </c>
      <c r="F225" s="71">
        <f t="shared" si="13"/>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1"/>
        <v>O.K.</v>
      </c>
      <c r="C226" s="119" t="s">
        <v>3231</v>
      </c>
      <c r="D226" s="123"/>
      <c r="E226" s="71">
        <f t="shared" si="12"/>
        <v>0</v>
      </c>
      <c r="F226" s="71">
        <f t="shared" si="13"/>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1"/>
        <v>O.K.</v>
      </c>
      <c r="C227" s="119" t="s">
        <v>3232</v>
      </c>
      <c r="D227" s="123"/>
      <c r="E227" s="71">
        <f t="shared" si="12"/>
        <v>0</v>
      </c>
      <c r="F227" s="71">
        <f t="shared" si="13"/>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1"/>
        <v>O.K.</v>
      </c>
      <c r="C228" s="119" t="s">
        <v>3233</v>
      </c>
      <c r="D228" s="123"/>
      <c r="E228" s="71">
        <f t="shared" si="12"/>
        <v>0</v>
      </c>
      <c r="F228" s="71">
        <f t="shared" si="13"/>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1"/>
        <v>O.K.</v>
      </c>
      <c r="C229" s="119" t="s">
        <v>3234</v>
      </c>
      <c r="D229" s="123"/>
      <c r="E229" s="71">
        <f t="shared" si="12"/>
        <v>0</v>
      </c>
      <c r="F229" s="71">
        <f t="shared" si="13"/>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1"/>
        <v>O.K.</v>
      </c>
      <c r="C230" s="119" t="s">
        <v>3235</v>
      </c>
      <c r="D230" s="123"/>
      <c r="E230" s="71">
        <f t="shared" si="12"/>
        <v>0</v>
      </c>
      <c r="F230" s="71">
        <f t="shared" si="13"/>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1"/>
        <v>O.K.</v>
      </c>
      <c r="C231" s="119" t="s">
        <v>3236</v>
      </c>
      <c r="D231" s="123"/>
      <c r="E231" s="71">
        <f t="shared" si="12"/>
        <v>0</v>
      </c>
      <c r="F231" s="71">
        <f t="shared" si="13"/>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1"/>
        <v>O.K.</v>
      </c>
      <c r="C232" s="119" t="s">
        <v>3237</v>
      </c>
      <c r="D232" s="123"/>
      <c r="E232" s="71">
        <f t="shared" si="12"/>
        <v>0</v>
      </c>
      <c r="F232" s="71">
        <f t="shared" si="13"/>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1"/>
        <v>O.K.</v>
      </c>
      <c r="C233" s="118" t="s">
        <v>3238</v>
      </c>
      <c r="D233" s="123"/>
      <c r="E233" s="71">
        <f t="shared" si="12"/>
        <v>0</v>
      </c>
      <c r="F233" s="71">
        <f t="shared" si="13"/>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1"/>
        <v>O.K.</v>
      </c>
      <c r="C234" s="118" t="s">
        <v>3239</v>
      </c>
      <c r="D234" s="123"/>
      <c r="E234" s="71">
        <f t="shared" si="12"/>
        <v>0</v>
      </c>
      <c r="F234" s="71">
        <f t="shared" si="13"/>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1"/>
        <v>O.K.</v>
      </c>
      <c r="C235" s="118" t="s">
        <v>3240</v>
      </c>
      <c r="D235" s="123"/>
      <c r="E235" s="71">
        <f t="shared" si="12"/>
        <v>0</v>
      </c>
      <c r="F235" s="71">
        <f t="shared" si="13"/>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1"/>
        <v>O.K.</v>
      </c>
      <c r="C236" s="118" t="s">
        <v>3241</v>
      </c>
      <c r="D236" s="123"/>
      <c r="E236" s="71">
        <f t="shared" si="12"/>
        <v>0</v>
      </c>
      <c r="F236" s="71">
        <f t="shared" si="13"/>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1"/>
        <v>O.K.</v>
      </c>
      <c r="C237" s="118" t="s">
        <v>3242</v>
      </c>
      <c r="D237" s="123"/>
      <c r="E237" s="71">
        <f t="shared" si="12"/>
        <v>0</v>
      </c>
      <c r="F237" s="71">
        <f t="shared" si="13"/>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1"/>
        <v>O.K.</v>
      </c>
      <c r="C238" s="118" t="s">
        <v>3243</v>
      </c>
      <c r="D238" s="123"/>
      <c r="E238" s="71">
        <f t="shared" si="12"/>
        <v>0</v>
      </c>
      <c r="F238" s="71">
        <f t="shared" si="13"/>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1"/>
        <v>O.K.</v>
      </c>
      <c r="C239" s="118" t="s">
        <v>3244</v>
      </c>
      <c r="D239" s="123"/>
      <c r="E239" s="71">
        <f t="shared" si="12"/>
        <v>0</v>
      </c>
      <c r="F239" s="71">
        <f t="shared" si="13"/>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1"/>
        <v>O.K.</v>
      </c>
      <c r="C240" s="118" t="s">
        <v>3245</v>
      </c>
      <c r="D240" s="123"/>
      <c r="E240" s="71">
        <f t="shared" si="12"/>
        <v>0</v>
      </c>
      <c r="F240" s="71">
        <f t="shared" si="13"/>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1"/>
        <v>O.K.</v>
      </c>
      <c r="C241" s="118" t="s">
        <v>3246</v>
      </c>
      <c r="D241" s="123"/>
      <c r="E241" s="71">
        <f t="shared" si="12"/>
        <v>0</v>
      </c>
      <c r="F241" s="71">
        <f t="shared" si="13"/>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1"/>
        <v>O.K.</v>
      </c>
      <c r="C242" s="118" t="s">
        <v>3247</v>
      </c>
      <c r="D242" s="123"/>
      <c r="E242" s="71">
        <f t="shared" si="12"/>
        <v>0</v>
      </c>
      <c r="F242" s="71">
        <f t="shared" si="13"/>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1"/>
        <v>O.K.</v>
      </c>
      <c r="C243" s="118" t="s">
        <v>3248</v>
      </c>
      <c r="D243" s="123"/>
      <c r="E243" s="71">
        <f t="shared" si="12"/>
        <v>0</v>
      </c>
      <c r="F243" s="71">
        <f t="shared" si="13"/>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1"/>
        <v>O.K.</v>
      </c>
      <c r="C244" s="118" t="s">
        <v>3249</v>
      </c>
      <c r="D244" s="123"/>
      <c r="E244" s="71">
        <f t="shared" si="12"/>
        <v>0</v>
      </c>
      <c r="F244" s="71">
        <f t="shared" si="13"/>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1"/>
        <v>O.K.</v>
      </c>
      <c r="C245" s="118" t="s">
        <v>3250</v>
      </c>
      <c r="D245" s="123"/>
      <c r="E245" s="71">
        <f t="shared" si="12"/>
        <v>0</v>
      </c>
      <c r="F245" s="71">
        <f t="shared" si="13"/>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1"/>
        <v>O.K.</v>
      </c>
      <c r="C246" s="118" t="s">
        <v>3251</v>
      </c>
      <c r="D246" s="123"/>
      <c r="E246" s="71">
        <f t="shared" si="12"/>
        <v>0</v>
      </c>
      <c r="F246" s="71">
        <f t="shared" si="13"/>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1"/>
        <v>O.K.</v>
      </c>
      <c r="C247" s="118" t="s">
        <v>3252</v>
      </c>
      <c r="D247" s="123"/>
      <c r="E247" s="71">
        <f t="shared" si="12"/>
        <v>0</v>
      </c>
      <c r="F247" s="71">
        <f t="shared" si="13"/>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1"/>
        <v>O.K.</v>
      </c>
      <c r="C248" s="118" t="s">
        <v>3253</v>
      </c>
      <c r="D248" s="123"/>
      <c r="E248" s="71">
        <f t="shared" si="12"/>
        <v>0</v>
      </c>
      <c r="F248" s="71">
        <f t="shared" si="13"/>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1"/>
        <v>O.K.</v>
      </c>
      <c r="C249" s="119" t="s">
        <v>3254</v>
      </c>
      <c r="D249" s="123"/>
      <c r="E249" s="71">
        <f t="shared" si="12"/>
        <v>0</v>
      </c>
      <c r="F249" s="71">
        <f t="shared" si="13"/>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1"/>
        <v>O.K.</v>
      </c>
      <c r="C250" s="119" t="s">
        <v>3255</v>
      </c>
      <c r="D250" s="123"/>
      <c r="E250" s="71">
        <f t="shared" si="12"/>
        <v>0</v>
      </c>
      <c r="F250" s="71">
        <f t="shared" si="13"/>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1"/>
        <v>O.K.</v>
      </c>
      <c r="C251" s="119" t="s">
        <v>3256</v>
      </c>
      <c r="D251" s="123"/>
      <c r="E251" s="71">
        <f t="shared" si="12"/>
        <v>0</v>
      </c>
      <c r="F251" s="71">
        <f t="shared" si="13"/>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1"/>
        <v>O.K.</v>
      </c>
      <c r="C252" s="119" t="s">
        <v>3257</v>
      </c>
      <c r="D252" s="123"/>
      <c r="E252" s="71">
        <f t="shared" si="12"/>
        <v>0</v>
      </c>
      <c r="F252" s="71">
        <f t="shared" si="13"/>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1"/>
        <v>O.K.</v>
      </c>
      <c r="C253" s="119" t="s">
        <v>3258</v>
      </c>
      <c r="D253" s="123"/>
      <c r="E253" s="71">
        <f t="shared" si="12"/>
        <v>0</v>
      </c>
      <c r="F253" s="71">
        <f t="shared" si="13"/>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1"/>
        <v>O.K.</v>
      </c>
      <c r="C254" s="119" t="s">
        <v>3259</v>
      </c>
      <c r="D254" s="123"/>
      <c r="E254" s="71">
        <f t="shared" si="12"/>
        <v>0</v>
      </c>
      <c r="F254" s="71">
        <f t="shared" si="13"/>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1"/>
        <v>O.K.</v>
      </c>
      <c r="C255" s="119" t="s">
        <v>3260</v>
      </c>
      <c r="D255" s="123"/>
      <c r="E255" s="71">
        <f t="shared" si="12"/>
        <v>0</v>
      </c>
      <c r="F255" s="71">
        <f t="shared" si="13"/>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1"/>
        <v>O.K.</v>
      </c>
      <c r="C256" s="118" t="s">
        <v>3261</v>
      </c>
      <c r="D256" s="123"/>
      <c r="E256" s="71">
        <f t="shared" si="12"/>
        <v>0</v>
      </c>
      <c r="F256" s="71">
        <f t="shared" si="13"/>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1"/>
        <v>O.K.</v>
      </c>
      <c r="C257" s="118" t="s">
        <v>3262</v>
      </c>
      <c r="D257" s="123"/>
      <c r="E257" s="71">
        <f t="shared" si="12"/>
        <v>0</v>
      </c>
      <c r="F257" s="71">
        <f t="shared" si="13"/>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1"/>
        <v>O.K.</v>
      </c>
      <c r="C258" s="118" t="s">
        <v>3263</v>
      </c>
      <c r="D258" s="123"/>
      <c r="E258" s="71">
        <f t="shared" si="12"/>
        <v>0</v>
      </c>
      <c r="F258" s="71">
        <f t="shared" si="13"/>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1"/>
        <v>O.K.</v>
      </c>
      <c r="C259" s="118" t="s">
        <v>3264</v>
      </c>
      <c r="D259" s="123"/>
      <c r="E259" s="71">
        <f t="shared" si="12"/>
        <v>0</v>
      </c>
      <c r="F259" s="71">
        <f t="shared" si="13"/>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1"/>
        <v>O.K.</v>
      </c>
      <c r="C260" s="118" t="s">
        <v>3265</v>
      </c>
      <c r="D260" s="123"/>
      <c r="E260" s="71">
        <f t="shared" si="12"/>
        <v>0</v>
      </c>
      <c r="F260" s="71">
        <f t="shared" si="13"/>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1"/>
        <v>O.K.</v>
      </c>
      <c r="C261" s="118" t="s">
        <v>3266</v>
      </c>
      <c r="D261" s="123"/>
      <c r="E261" s="71">
        <f t="shared" si="12"/>
        <v>0</v>
      </c>
      <c r="F261" s="71">
        <f t="shared" si="13"/>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1"/>
        <v>O.K.</v>
      </c>
      <c r="C262" s="118" t="s">
        <v>3267</v>
      </c>
      <c r="D262" s="123"/>
      <c r="E262" s="71">
        <f t="shared" si="12"/>
        <v>0</v>
      </c>
      <c r="F262" s="71">
        <f t="shared" si="13"/>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1"/>
        <v>O.K.</v>
      </c>
      <c r="C263" s="118" t="s">
        <v>3268</v>
      </c>
      <c r="D263" s="123"/>
      <c r="E263" s="71">
        <f t="shared" si="12"/>
        <v>0</v>
      </c>
      <c r="F263" s="71">
        <f t="shared" si="13"/>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1"/>
        <v>O.K.</v>
      </c>
      <c r="C264" s="118" t="s">
        <v>3269</v>
      </c>
      <c r="D264" s="123"/>
      <c r="E264" s="71">
        <f t="shared" si="12"/>
        <v>0</v>
      </c>
      <c r="F264" s="71">
        <f t="shared" si="13"/>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1"/>
        <v>O.K.</v>
      </c>
      <c r="C265" s="118" t="s">
        <v>3270</v>
      </c>
      <c r="D265" s="123"/>
      <c r="E265" s="71">
        <f t="shared" si="12"/>
        <v>0</v>
      </c>
      <c r="F265" s="71">
        <f t="shared" si="13"/>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1"/>
        <v>O.K.</v>
      </c>
      <c r="C266" s="118" t="s">
        <v>3271</v>
      </c>
      <c r="D266" s="123"/>
      <c r="E266" s="71">
        <f t="shared" si="12"/>
        <v>0</v>
      </c>
      <c r="F266" s="71">
        <f t="shared" si="13"/>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1"/>
        <v>O.K.</v>
      </c>
      <c r="C267" s="118" t="s">
        <v>3272</v>
      </c>
      <c r="D267" s="123"/>
      <c r="E267" s="71">
        <f t="shared" si="12"/>
        <v>0</v>
      </c>
      <c r="F267" s="71">
        <f t="shared" si="13"/>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1"/>
        <v>O.K.</v>
      </c>
      <c r="C268" s="118" t="s">
        <v>3273</v>
      </c>
      <c r="D268" s="123"/>
      <c r="E268" s="71">
        <f t="shared" si="12"/>
        <v>0</v>
      </c>
      <c r="F268" s="71">
        <f t="shared" si="13"/>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1"/>
        <v>O.K.</v>
      </c>
      <c r="C269" s="118" t="s">
        <v>3274</v>
      </c>
      <c r="D269" s="123"/>
      <c r="E269" s="71">
        <f t="shared" si="12"/>
        <v>0</v>
      </c>
      <c r="F269" s="71">
        <f t="shared" si="13"/>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1"/>
        <v>O.K.</v>
      </c>
      <c r="C270" s="118" t="s">
        <v>3275</v>
      </c>
      <c r="D270" s="123"/>
      <c r="E270" s="71">
        <f t="shared" si="12"/>
        <v>0</v>
      </c>
      <c r="F270" s="71">
        <f t="shared" si="13"/>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1"/>
        <v>O.K.</v>
      </c>
      <c r="C271" s="119" t="s">
        <v>3276</v>
      </c>
      <c r="D271" s="123"/>
      <c r="E271" s="71">
        <f t="shared" si="12"/>
        <v>0</v>
      </c>
      <c r="F271" s="71">
        <f t="shared" si="13"/>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1"/>
        <v>O.K.</v>
      </c>
      <c r="C272" s="118" t="s">
        <v>3277</v>
      </c>
      <c r="D272" s="123"/>
      <c r="E272" s="71">
        <f t="shared" si="12"/>
        <v>0</v>
      </c>
      <c r="F272" s="71">
        <f t="shared" si="13"/>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1"/>
        <v>O.K.</v>
      </c>
      <c r="C273" s="119" t="s">
        <v>3278</v>
      </c>
      <c r="D273" s="123"/>
      <c r="E273" s="71">
        <f t="shared" si="12"/>
        <v>0</v>
      </c>
      <c r="F273" s="71">
        <f t="shared" si="13"/>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1"/>
        <v>O.K.</v>
      </c>
      <c r="C274" s="116" t="s">
        <v>3279</v>
      </c>
      <c r="D274" s="123"/>
      <c r="E274" s="71">
        <f t="shared" si="12"/>
        <v>0</v>
      </c>
      <c r="F274" s="71">
        <f t="shared" si="13"/>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 t="shared" ref="B276:B292" si="14">IF(E276=1,"Pogreška",IF(F276=1,"Provjera","O.K."))</f>
        <v>O.K.</v>
      </c>
      <c r="C276" s="116" t="s">
        <v>3280</v>
      </c>
      <c r="D276" s="123"/>
      <c r="E276" s="71">
        <f t="shared" ref="E276:E292" si="15">MAX(G276:K276)</f>
        <v>0</v>
      </c>
      <c r="F276" s="71">
        <f t="shared" ref="F276:F292" si="16">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si="14"/>
        <v>O.K.</v>
      </c>
      <c r="C277" s="116" t="s">
        <v>3281</v>
      </c>
      <c r="D277" s="123"/>
      <c r="E277" s="71">
        <f t="shared" si="15"/>
        <v>0</v>
      </c>
      <c r="F277" s="71">
        <f t="shared" si="16"/>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14"/>
        <v>O.K.</v>
      </c>
      <c r="C278" s="116" t="s">
        <v>3282</v>
      </c>
      <c r="D278" s="123"/>
      <c r="E278" s="71">
        <f t="shared" si="15"/>
        <v>0</v>
      </c>
      <c r="F278" s="71">
        <f t="shared" si="16"/>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si="14"/>
        <v>O.K.</v>
      </c>
      <c r="C279" s="116" t="s">
        <v>3283</v>
      </c>
      <c r="D279" s="123"/>
      <c r="E279" s="71">
        <f t="shared" si="15"/>
        <v>0</v>
      </c>
      <c r="F279" s="71">
        <f t="shared" si="16"/>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14"/>
        <v>O.K.</v>
      </c>
      <c r="C280" s="116" t="s">
        <v>3284</v>
      </c>
      <c r="D280" s="123"/>
      <c r="E280" s="71">
        <f t="shared" si="15"/>
        <v>0</v>
      </c>
      <c r="F280" s="71">
        <f t="shared" si="16"/>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14"/>
        <v>O.K.</v>
      </c>
      <c r="C281" s="116" t="s">
        <v>3285</v>
      </c>
      <c r="D281" s="123"/>
      <c r="E281" s="71">
        <f t="shared" si="15"/>
        <v>0</v>
      </c>
      <c r="F281" s="71">
        <f t="shared" si="16"/>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14"/>
        <v>O.K.</v>
      </c>
      <c r="C282" s="168" t="s">
        <v>3286</v>
      </c>
      <c r="D282" s="123"/>
      <c r="E282" s="71">
        <f t="shared" si="15"/>
        <v>0</v>
      </c>
      <c r="F282" s="71">
        <f t="shared" si="16"/>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14"/>
        <v>O.K.</v>
      </c>
      <c r="C283" s="116" t="s">
        <v>3287</v>
      </c>
      <c r="D283" s="123"/>
      <c r="E283" s="71">
        <f t="shared" si="15"/>
        <v>0</v>
      </c>
      <c r="F283" s="71">
        <f t="shared" si="16"/>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14"/>
        <v>O.K.</v>
      </c>
      <c r="C284" s="116" t="s">
        <v>3288</v>
      </c>
      <c r="D284" s="123"/>
      <c r="E284" s="71">
        <f t="shared" si="15"/>
        <v>0</v>
      </c>
      <c r="F284" s="71">
        <f t="shared" si="16"/>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si="14"/>
        <v>O.K.</v>
      </c>
      <c r="C285" s="116" t="s">
        <v>3289</v>
      </c>
      <c r="D285" s="123"/>
      <c r="E285" s="71">
        <f t="shared" si="15"/>
        <v>0</v>
      </c>
      <c r="F285" s="71">
        <f t="shared" si="16"/>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14"/>
        <v>O.K.</v>
      </c>
      <c r="C286" s="168" t="s">
        <v>3290</v>
      </c>
      <c r="D286" s="123"/>
      <c r="E286" s="71">
        <f t="shared" si="15"/>
        <v>0</v>
      </c>
      <c r="F286" s="71">
        <f t="shared" si="16"/>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14"/>
        <v>O.K.</v>
      </c>
      <c r="C287" s="168" t="s">
        <v>3291</v>
      </c>
      <c r="D287" s="123"/>
      <c r="E287" s="71">
        <f t="shared" si="15"/>
        <v>0</v>
      </c>
      <c r="F287" s="71">
        <f t="shared" si="16"/>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14"/>
        <v>O.K.</v>
      </c>
      <c r="C288" s="168" t="s">
        <v>3292</v>
      </c>
      <c r="D288" s="123"/>
      <c r="E288" s="71">
        <f t="shared" si="15"/>
        <v>0</v>
      </c>
      <c r="F288" s="71">
        <f t="shared" si="16"/>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14"/>
        <v>O.K.</v>
      </c>
      <c r="C289" s="116" t="s">
        <v>3293</v>
      </c>
      <c r="D289" s="123"/>
      <c r="E289" s="71">
        <f t="shared" si="15"/>
        <v>0</v>
      </c>
      <c r="F289" s="71">
        <f t="shared" si="16"/>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14"/>
        <v>O.K.</v>
      </c>
      <c r="C290" s="116" t="s">
        <v>3294</v>
      </c>
      <c r="D290" s="123"/>
      <c r="E290" s="71">
        <f t="shared" si="15"/>
        <v>0</v>
      </c>
      <c r="F290" s="71">
        <f t="shared" si="16"/>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14"/>
        <v>O.K.</v>
      </c>
      <c r="C291" s="116" t="s">
        <v>3295</v>
      </c>
      <c r="D291" s="123"/>
      <c r="E291" s="71">
        <f t="shared" si="15"/>
        <v>0</v>
      </c>
      <c r="F291" s="71">
        <f t="shared" si="16"/>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14"/>
        <v>O.K.</v>
      </c>
      <c r="C292" s="116" t="s">
        <v>3296</v>
      </c>
      <c r="D292" s="123"/>
      <c r="E292" s="71">
        <f t="shared" si="15"/>
        <v>0</v>
      </c>
      <c r="F292" s="71">
        <f t="shared" si="16"/>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SUM(E294:E295)</f>
        <v>0</v>
      </c>
      <c r="F293" s="71">
        <f>SUM(F294:F295)</f>
        <v>0</v>
      </c>
      <c r="G293" s="71"/>
      <c r="H293" s="71"/>
      <c r="I293" s="71"/>
      <c r="J293" s="71"/>
      <c r="K293" s="71"/>
      <c r="L293" s="71"/>
      <c r="M293" s="71"/>
      <c r="N293" s="71"/>
      <c r="O293" s="71"/>
      <c r="P293" s="71"/>
    </row>
    <row r="294" spans="1:16" ht="30" customHeight="1" x14ac:dyDescent="0.2">
      <c r="A294" s="133">
        <v>1</v>
      </c>
      <c r="B294" s="134" t="str">
        <f>IF(E294=1,"Pogreška",IF(F294=1,"Provjera","O.K."))</f>
        <v>O.K.</v>
      </c>
      <c r="C294" s="116" t="s">
        <v>3279</v>
      </c>
      <c r="D294" s="123"/>
      <c r="E294" s="71">
        <f>MAX(G294:K294)</f>
        <v>0</v>
      </c>
      <c r="F294" s="71">
        <f>MAX(L294:O294)</f>
        <v>0</v>
      </c>
      <c r="G294" s="71">
        <f>IF(MIN(OBVEZE!D5:D105)&lt;-0.001,1,0)</f>
        <v>0</v>
      </c>
      <c r="H294" s="71"/>
      <c r="I294" s="71"/>
      <c r="J294" s="71"/>
      <c r="K294" s="71"/>
      <c r="L294" s="71"/>
      <c r="M294" s="71"/>
      <c r="N294" s="71"/>
      <c r="O294" s="71"/>
      <c r="P294" s="71"/>
    </row>
    <row r="295" spans="1:16" ht="42" customHeight="1" x14ac:dyDescent="0.2">
      <c r="A295" s="133">
        <v>2</v>
      </c>
      <c r="B295" s="134" t="str">
        <f>IF(E295=1,"Pogreška",IF(F295=1,"Provjera","O.K."))</f>
        <v>O.K.</v>
      </c>
      <c r="C295" s="116" t="s">
        <v>3297</v>
      </c>
      <c r="D295" s="123"/>
      <c r="E295" s="71">
        <f>MAX(G295:K295)</f>
        <v>0</v>
      </c>
      <c r="F295" s="71">
        <f>MAX(L295:O295)</f>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SUM(E299)</f>
        <v>0</v>
      </c>
      <c r="F298" s="71">
        <f>SUM(F299)</f>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2023-07-07T10:13:06Z</cp:lastPrinted>
  <dcterms:created xsi:type="dcterms:W3CDTF">2023-07-07T09:47:42Z</dcterms:created>
  <dcterms:modified xsi:type="dcterms:W3CDTF">2023-07-07T10:15:00Z</dcterms:modified>
</cp:coreProperties>
</file>