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4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PR\Desktop\10. sjednica UV\Financijski plan 2021\"/>
    </mc:Choice>
  </mc:AlternateContent>
  <xr:revisionPtr revIDLastSave="0" documentId="13_ncr:1_{AED39C63-856B-440C-BFA0-D37B9134CD91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  <sheet name="List2" sheetId="2" r:id="rId2"/>
    <sheet name="Lis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83" i="1" l="1"/>
  <c r="O82" i="1" s="1"/>
  <c r="O80" i="1"/>
  <c r="O78" i="1"/>
  <c r="O71" i="1"/>
  <c r="O68" i="1"/>
  <c r="O67" i="1"/>
  <c r="O64" i="1"/>
  <c r="O62" i="1"/>
  <c r="O61" i="1" s="1"/>
  <c r="O59" i="1"/>
  <c r="O58" i="1" s="1"/>
  <c r="O54" i="1"/>
  <c r="O53" i="1" s="1"/>
  <c r="O46" i="1"/>
  <c r="O44" i="1"/>
  <c r="O34" i="1"/>
  <c r="O27" i="1"/>
  <c r="O22" i="1"/>
  <c r="O18" i="1"/>
  <c r="O16" i="1"/>
  <c r="O11" i="1" s="1"/>
  <c r="O12" i="1"/>
  <c r="J83" i="1"/>
  <c r="J82" i="1" s="1"/>
  <c r="J80" i="1"/>
  <c r="J78" i="1"/>
  <c r="J71" i="1"/>
  <c r="J70" i="1"/>
  <c r="J68" i="1"/>
  <c r="J67" i="1"/>
  <c r="J66" i="1" s="1"/>
  <c r="J64" i="1"/>
  <c r="J62" i="1"/>
  <c r="J59" i="1"/>
  <c r="J58" i="1"/>
  <c r="J54" i="1"/>
  <c r="J53" i="1"/>
  <c r="J46" i="1"/>
  <c r="J44" i="1"/>
  <c r="J34" i="1"/>
  <c r="J27" i="1"/>
  <c r="J21" i="1" s="1"/>
  <c r="J22" i="1"/>
  <c r="J18" i="1"/>
  <c r="J16" i="1"/>
  <c r="J12" i="1"/>
  <c r="J11" i="1"/>
  <c r="J61" i="1" l="1"/>
  <c r="O21" i="1"/>
  <c r="O10" i="1" s="1"/>
  <c r="O85" i="1" s="1"/>
  <c r="O70" i="1"/>
  <c r="O66" i="1"/>
  <c r="J10" i="1"/>
  <c r="J85" i="1" s="1"/>
  <c r="Q83" i="1"/>
  <c r="Q82" i="1" s="1"/>
  <c r="Q80" i="1"/>
  <c r="Q78" i="1"/>
  <c r="Q71" i="1"/>
  <c r="Q68" i="1"/>
  <c r="Q67" i="1" s="1"/>
  <c r="Q64" i="1"/>
  <c r="Q62" i="1"/>
  <c r="Q59" i="1"/>
  <c r="Q58" i="1" s="1"/>
  <c r="Q54" i="1"/>
  <c r="Q53" i="1" s="1"/>
  <c r="Q46" i="1"/>
  <c r="Q44" i="1"/>
  <c r="Q27" i="1"/>
  <c r="Q22" i="1"/>
  <c r="Q18" i="1"/>
  <c r="Q16" i="1"/>
  <c r="Q12" i="1"/>
  <c r="Q34" i="1"/>
  <c r="L83" i="1"/>
  <c r="L82" i="1" s="1"/>
  <c r="L80" i="1"/>
  <c r="L78" i="1"/>
  <c r="L71" i="1"/>
  <c r="L68" i="1"/>
  <c r="L67" i="1" s="1"/>
  <c r="L64" i="1"/>
  <c r="L62" i="1"/>
  <c r="L59" i="1"/>
  <c r="L58" i="1" s="1"/>
  <c r="L54" i="1"/>
  <c r="L53" i="1" s="1"/>
  <c r="L46" i="1"/>
  <c r="L44" i="1"/>
  <c r="L34" i="1"/>
  <c r="L27" i="1"/>
  <c r="L22" i="1"/>
  <c r="L18" i="1"/>
  <c r="L16" i="1"/>
  <c r="L12" i="1"/>
  <c r="G83" i="1"/>
  <c r="G82" i="1" s="1"/>
  <c r="G80" i="1"/>
  <c r="G78" i="1"/>
  <c r="G71" i="1"/>
  <c r="G68" i="1"/>
  <c r="G67" i="1" s="1"/>
  <c r="G64" i="1"/>
  <c r="G62" i="1"/>
  <c r="G59" i="1"/>
  <c r="G58" i="1" s="1"/>
  <c r="G54" i="1"/>
  <c r="G53" i="1" s="1"/>
  <c r="G46" i="1"/>
  <c r="G44" i="1"/>
  <c r="G27" i="1"/>
  <c r="G22" i="1"/>
  <c r="G18" i="1"/>
  <c r="G16" i="1"/>
  <c r="G12" i="1"/>
  <c r="G34" i="1"/>
  <c r="H34" i="1"/>
  <c r="E12" i="1"/>
  <c r="P83" i="1"/>
  <c r="P82" i="1" s="1"/>
  <c r="P80" i="1"/>
  <c r="P78" i="1"/>
  <c r="P71" i="1"/>
  <c r="P68" i="1"/>
  <c r="P67" i="1" s="1"/>
  <c r="P64" i="1"/>
  <c r="P62" i="1"/>
  <c r="P59" i="1"/>
  <c r="P58" i="1" s="1"/>
  <c r="P54" i="1"/>
  <c r="P53" i="1" s="1"/>
  <c r="P46" i="1"/>
  <c r="P44" i="1"/>
  <c r="P34" i="1"/>
  <c r="P27" i="1"/>
  <c r="P22" i="1"/>
  <c r="P18" i="1"/>
  <c r="P16" i="1"/>
  <c r="P11" i="1" s="1"/>
  <c r="P12" i="1"/>
  <c r="H83" i="1"/>
  <c r="H82" i="1" s="1"/>
  <c r="H80" i="1"/>
  <c r="H78" i="1"/>
  <c r="H71" i="1"/>
  <c r="H68" i="1"/>
  <c r="H67" i="1" s="1"/>
  <c r="H64" i="1"/>
  <c r="H62" i="1"/>
  <c r="H59" i="1"/>
  <c r="H58" i="1" s="1"/>
  <c r="H54" i="1"/>
  <c r="H53" i="1" s="1"/>
  <c r="H46" i="1"/>
  <c r="H44" i="1"/>
  <c r="H27" i="1"/>
  <c r="H22" i="1"/>
  <c r="H18" i="1"/>
  <c r="H16" i="1"/>
  <c r="H11" i="1" s="1"/>
  <c r="H12" i="1"/>
  <c r="F83" i="1"/>
  <c r="F82" i="1" s="1"/>
  <c r="F80" i="1"/>
  <c r="F78" i="1"/>
  <c r="F71" i="1"/>
  <c r="F68" i="1"/>
  <c r="F67" i="1" s="1"/>
  <c r="F64" i="1"/>
  <c r="F62" i="1"/>
  <c r="F59" i="1"/>
  <c r="F58" i="1" s="1"/>
  <c r="F54" i="1"/>
  <c r="F53" i="1" s="1"/>
  <c r="F46" i="1"/>
  <c r="F44" i="1"/>
  <c r="F34" i="1"/>
  <c r="F27" i="1"/>
  <c r="F22" i="1"/>
  <c r="F18" i="1"/>
  <c r="F16" i="1"/>
  <c r="F12" i="1"/>
  <c r="K83" i="1"/>
  <c r="K82" i="1" s="1"/>
  <c r="K80" i="1"/>
  <c r="K78" i="1"/>
  <c r="K71" i="1"/>
  <c r="K68" i="1"/>
  <c r="K67" i="1" s="1"/>
  <c r="K64" i="1"/>
  <c r="K62" i="1"/>
  <c r="K59" i="1"/>
  <c r="K58" i="1" s="1"/>
  <c r="K54" i="1"/>
  <c r="K53" i="1" s="1"/>
  <c r="K46" i="1"/>
  <c r="K44" i="1"/>
  <c r="K34" i="1"/>
  <c r="K27" i="1"/>
  <c r="K22" i="1"/>
  <c r="K18" i="1"/>
  <c r="K16" i="1"/>
  <c r="K12" i="1"/>
  <c r="Q70" i="1" l="1"/>
  <c r="Q66" i="1" s="1"/>
  <c r="Q61" i="1"/>
  <c r="Q21" i="1"/>
  <c r="Q11" i="1"/>
  <c r="L70" i="1"/>
  <c r="L66" i="1" s="1"/>
  <c r="L61" i="1"/>
  <c r="P61" i="1"/>
  <c r="H21" i="1"/>
  <c r="K11" i="1"/>
  <c r="H61" i="1"/>
  <c r="F61" i="1"/>
  <c r="L21" i="1"/>
  <c r="L11" i="1"/>
  <c r="G70" i="1"/>
  <c r="G66" i="1" s="1"/>
  <c r="G61" i="1"/>
  <c r="G21" i="1"/>
  <c r="G11" i="1"/>
  <c r="H70" i="1"/>
  <c r="P70" i="1"/>
  <c r="P66" i="1" s="1"/>
  <c r="P21" i="1"/>
  <c r="F21" i="1"/>
  <c r="H66" i="1"/>
  <c r="F11" i="1"/>
  <c r="F70" i="1"/>
  <c r="F66" i="1" s="1"/>
  <c r="H10" i="1"/>
  <c r="K21" i="1"/>
  <c r="K70" i="1"/>
  <c r="K66" i="1" s="1"/>
  <c r="K61" i="1"/>
  <c r="R83" i="1"/>
  <c r="R82" i="1" s="1"/>
  <c r="R80" i="1"/>
  <c r="R78" i="1"/>
  <c r="R71" i="1"/>
  <c r="R68" i="1"/>
  <c r="R67" i="1" s="1"/>
  <c r="R64" i="1"/>
  <c r="R62" i="1"/>
  <c r="R59" i="1"/>
  <c r="R58" i="1" s="1"/>
  <c r="R54" i="1"/>
  <c r="R53" i="1" s="1"/>
  <c r="R46" i="1"/>
  <c r="R44" i="1"/>
  <c r="R34" i="1"/>
  <c r="R27" i="1"/>
  <c r="R22" i="1"/>
  <c r="R18" i="1"/>
  <c r="R16" i="1"/>
  <c r="R12" i="1"/>
  <c r="E83" i="1"/>
  <c r="E82" i="1" s="1"/>
  <c r="E80" i="1"/>
  <c r="E78" i="1"/>
  <c r="E71" i="1"/>
  <c r="E68" i="1"/>
  <c r="E67" i="1" s="1"/>
  <c r="E64" i="1"/>
  <c r="E62" i="1"/>
  <c r="E59" i="1"/>
  <c r="E58" i="1" s="1"/>
  <c r="E54" i="1"/>
  <c r="E53" i="1" s="1"/>
  <c r="E46" i="1"/>
  <c r="E44" i="1"/>
  <c r="E34" i="1"/>
  <c r="E27" i="1"/>
  <c r="E22" i="1"/>
  <c r="E18" i="1"/>
  <c r="E16" i="1"/>
  <c r="Q10" i="1" l="1"/>
  <c r="Q85" i="1" s="1"/>
  <c r="P10" i="1"/>
  <c r="P85" i="1" s="1"/>
  <c r="F10" i="1"/>
  <c r="R61" i="1"/>
  <c r="L10" i="1"/>
  <c r="L85" i="1" s="1"/>
  <c r="G10" i="1"/>
  <c r="G85" i="1" s="1"/>
  <c r="D90" i="1" s="1"/>
  <c r="F85" i="1"/>
  <c r="D89" i="1" s="1"/>
  <c r="H85" i="1"/>
  <c r="E21" i="1"/>
  <c r="E61" i="1"/>
  <c r="E11" i="1"/>
  <c r="K10" i="1"/>
  <c r="K85" i="1" s="1"/>
  <c r="R21" i="1"/>
  <c r="R70" i="1"/>
  <c r="R66" i="1" s="1"/>
  <c r="E70" i="1"/>
  <c r="E66" i="1" s="1"/>
  <c r="R11" i="1"/>
  <c r="D22" i="1"/>
  <c r="S76" i="1"/>
  <c r="E10" i="1" l="1"/>
  <c r="E85" i="1" s="1"/>
  <c r="R10" i="1"/>
  <c r="R85" i="1" s="1"/>
  <c r="M83" i="1"/>
  <c r="M82" i="1" s="1"/>
  <c r="M80" i="1"/>
  <c r="M78" i="1"/>
  <c r="M71" i="1"/>
  <c r="M68" i="1"/>
  <c r="M67" i="1" s="1"/>
  <c r="M64" i="1"/>
  <c r="M62" i="1"/>
  <c r="M59" i="1"/>
  <c r="M58" i="1" s="1"/>
  <c r="M54" i="1"/>
  <c r="M53" i="1" s="1"/>
  <c r="M46" i="1"/>
  <c r="M44" i="1"/>
  <c r="M34" i="1"/>
  <c r="M27" i="1"/>
  <c r="M22" i="1"/>
  <c r="M18" i="1"/>
  <c r="M16" i="1"/>
  <c r="M12" i="1"/>
  <c r="N83" i="1"/>
  <c r="N82" i="1" s="1"/>
  <c r="N80" i="1"/>
  <c r="N78" i="1"/>
  <c r="N71" i="1"/>
  <c r="N68" i="1"/>
  <c r="N67" i="1" s="1"/>
  <c r="N64" i="1"/>
  <c r="N62" i="1"/>
  <c r="N59" i="1"/>
  <c r="N58" i="1" s="1"/>
  <c r="N54" i="1"/>
  <c r="N53" i="1" s="1"/>
  <c r="N46" i="1"/>
  <c r="N44" i="1"/>
  <c r="N34" i="1"/>
  <c r="N27" i="1"/>
  <c r="N22" i="1"/>
  <c r="N18" i="1"/>
  <c r="N16" i="1"/>
  <c r="N12" i="1"/>
  <c r="I83" i="1"/>
  <c r="I82" i="1" s="1"/>
  <c r="I80" i="1"/>
  <c r="I78" i="1"/>
  <c r="I71" i="1"/>
  <c r="I68" i="1"/>
  <c r="I67" i="1" s="1"/>
  <c r="I64" i="1"/>
  <c r="I62" i="1"/>
  <c r="I59" i="1"/>
  <c r="I58" i="1" s="1"/>
  <c r="I54" i="1"/>
  <c r="I53" i="1" s="1"/>
  <c r="I46" i="1"/>
  <c r="I44" i="1"/>
  <c r="I34" i="1"/>
  <c r="I27" i="1"/>
  <c r="I22" i="1"/>
  <c r="I18" i="1"/>
  <c r="I16" i="1"/>
  <c r="I12" i="1"/>
  <c r="C46" i="1"/>
  <c r="S19" i="1"/>
  <c r="S20" i="1"/>
  <c r="S23" i="1"/>
  <c r="S24" i="1"/>
  <c r="S25" i="1"/>
  <c r="S26" i="1"/>
  <c r="S28" i="1"/>
  <c r="S29" i="1"/>
  <c r="S30" i="1"/>
  <c r="S31" i="1"/>
  <c r="S32" i="1"/>
  <c r="S33" i="1"/>
  <c r="S35" i="1"/>
  <c r="S36" i="1"/>
  <c r="S37" i="1"/>
  <c r="S38" i="1"/>
  <c r="S39" i="1"/>
  <c r="S40" i="1"/>
  <c r="S41" i="1"/>
  <c r="S42" i="1"/>
  <c r="S43" i="1"/>
  <c r="S45" i="1"/>
  <c r="S47" i="1"/>
  <c r="S48" i="1"/>
  <c r="S49" i="1"/>
  <c r="S50" i="1"/>
  <c r="S51" i="1"/>
  <c r="S52" i="1"/>
  <c r="S55" i="1"/>
  <c r="S56" i="1"/>
  <c r="S57" i="1"/>
  <c r="S60" i="1"/>
  <c r="S63" i="1"/>
  <c r="S65" i="1"/>
  <c r="S69" i="1"/>
  <c r="S72" i="1"/>
  <c r="S73" i="1"/>
  <c r="S74" i="1"/>
  <c r="S75" i="1"/>
  <c r="S77" i="1"/>
  <c r="S79" i="1"/>
  <c r="S81" i="1"/>
  <c r="S84" i="1"/>
  <c r="S17" i="1"/>
  <c r="S15" i="1"/>
  <c r="S14" i="1"/>
  <c r="S13" i="1"/>
  <c r="C22" i="1"/>
  <c r="C18" i="1"/>
  <c r="C16" i="1"/>
  <c r="C12" i="1"/>
  <c r="M61" i="1" l="1"/>
  <c r="N61" i="1"/>
  <c r="M70" i="1"/>
  <c r="M66" i="1" s="1"/>
  <c r="I61" i="1"/>
  <c r="M21" i="1"/>
  <c r="M11" i="1"/>
  <c r="N70" i="1"/>
  <c r="N66" i="1" s="1"/>
  <c r="I70" i="1"/>
  <c r="I66" i="1" s="1"/>
  <c r="N21" i="1"/>
  <c r="I21" i="1"/>
  <c r="I11" i="1"/>
  <c r="N11" i="1"/>
  <c r="D12" i="1"/>
  <c r="S12" i="1" s="1"/>
  <c r="C83" i="1"/>
  <c r="C80" i="1"/>
  <c r="C78" i="1"/>
  <c r="C68" i="1"/>
  <c r="C64" i="1"/>
  <c r="C62" i="1"/>
  <c r="C59" i="1"/>
  <c r="C44" i="1"/>
  <c r="D80" i="1"/>
  <c r="D78" i="1"/>
  <c r="D71" i="1"/>
  <c r="D68" i="1"/>
  <c r="D67" i="1" s="1"/>
  <c r="D64" i="1"/>
  <c r="D62" i="1"/>
  <c r="D59" i="1"/>
  <c r="D58" i="1" s="1"/>
  <c r="D54" i="1"/>
  <c r="D53" i="1" s="1"/>
  <c r="D46" i="1"/>
  <c r="S46" i="1" s="1"/>
  <c r="D44" i="1"/>
  <c r="D34" i="1"/>
  <c r="D27" i="1"/>
  <c r="D18" i="1"/>
  <c r="S18" i="1" s="1"/>
  <c r="D16" i="1"/>
  <c r="S16" i="1" s="1"/>
  <c r="D83" i="1"/>
  <c r="D82" i="1" s="1"/>
  <c r="S80" i="1" l="1"/>
  <c r="M10" i="1"/>
  <c r="M85" i="1" s="1"/>
  <c r="S78" i="1"/>
  <c r="S62" i="1"/>
  <c r="C61" i="1"/>
  <c r="S44" i="1"/>
  <c r="I10" i="1"/>
  <c r="I85" i="1" s="1"/>
  <c r="N10" i="1"/>
  <c r="N85" i="1" s="1"/>
  <c r="S64" i="1"/>
  <c r="D21" i="1"/>
  <c r="S22" i="1"/>
  <c r="C58" i="1"/>
  <c r="S58" i="1" s="1"/>
  <c r="S59" i="1"/>
  <c r="C67" i="1"/>
  <c r="S67" i="1" s="1"/>
  <c r="S68" i="1"/>
  <c r="C82" i="1"/>
  <c r="S82" i="1" s="1"/>
  <c r="S83" i="1"/>
  <c r="D61" i="1"/>
  <c r="D70" i="1"/>
  <c r="D66" i="1" s="1"/>
  <c r="C54" i="1"/>
  <c r="C27" i="1"/>
  <c r="S27" i="1" s="1"/>
  <c r="D11" i="1"/>
  <c r="C34" i="1"/>
  <c r="S34" i="1" s="1"/>
  <c r="C71" i="1"/>
  <c r="S61" i="1" l="1"/>
  <c r="D91" i="1"/>
  <c r="D88" i="1"/>
  <c r="C21" i="1"/>
  <c r="S21" i="1" s="1"/>
  <c r="C53" i="1"/>
  <c r="S53" i="1" s="1"/>
  <c r="S54" i="1"/>
  <c r="C70" i="1"/>
  <c r="C66" i="1" s="1"/>
  <c r="S66" i="1" s="1"/>
  <c r="S71" i="1"/>
  <c r="C11" i="1"/>
  <c r="S11" i="1" s="1"/>
  <c r="D10" i="1"/>
  <c r="D85" i="1" s="1"/>
  <c r="D87" i="1" s="1"/>
  <c r="D92" i="1" l="1"/>
  <c r="S70" i="1"/>
  <c r="C10" i="1"/>
  <c r="C85" i="1" s="1"/>
  <c r="S85" i="1" s="1"/>
  <c r="S10" i="1" l="1"/>
</calcChain>
</file>

<file path=xl/sharedStrings.xml><?xml version="1.0" encoding="utf-8"?>
<sst xmlns="http://schemas.openxmlformats.org/spreadsheetml/2006/main" count="113" uniqueCount="99">
  <si>
    <t>Brojčana oznaka i naziv računa</t>
  </si>
  <si>
    <t>Rashodi poslovanja</t>
  </si>
  <si>
    <t>Rashodi za zaposlene</t>
  </si>
  <si>
    <t>Plaće (Bruto)</t>
  </si>
  <si>
    <t>Plaće za redovan rad</t>
  </si>
  <si>
    <t>Ostali rashodi za zaposlene</t>
  </si>
  <si>
    <t>Doprinosi na plaće</t>
  </si>
  <si>
    <t>Doprinosi za obvezno zdravstveno osiguranje</t>
  </si>
  <si>
    <t>Doprinosi za obvezno osiguranje u slučaju nezaposlenosti</t>
  </si>
  <si>
    <t>Materijalni rashodi</t>
  </si>
  <si>
    <t>Naknade troškova zaposlenima</t>
  </si>
  <si>
    <t>Službena putovanja</t>
  </si>
  <si>
    <t>Naknade za prijevoz, za rad na terenu i odvojeni život</t>
  </si>
  <si>
    <t>Stručno usavršavanje zaposlenika</t>
  </si>
  <si>
    <t>Ostale naknade troškova zaposlenima</t>
  </si>
  <si>
    <t>Rashodi za materijal i energiju</t>
  </si>
  <si>
    <t>Uredski materijal i ostali materijalni rashodi</t>
  </si>
  <si>
    <t>Materijal i sirovine</t>
  </si>
  <si>
    <t>Energija</t>
  </si>
  <si>
    <t>Materijal i dijelovi za tekuće i investicijsko održavanje</t>
  </si>
  <si>
    <t>Sitni inventar i auto gume</t>
  </si>
  <si>
    <t>Rashodi za usluge</t>
  </si>
  <si>
    <t>Usluge telefona, pošte i prijevoza</t>
  </si>
  <si>
    <t>Usluge tekućeg i investicijskog održavanja</t>
  </si>
  <si>
    <t>Usluge promidžbe i informiranja</t>
  </si>
  <si>
    <t>Komunalne usluge</t>
  </si>
  <si>
    <t>Zakupnine i najamnine</t>
  </si>
  <si>
    <t>Zdravstvene i veterinarske usluge</t>
  </si>
  <si>
    <t>Ostale usluge</t>
  </si>
  <si>
    <t>Naknade troškova osobama izvan radnog odnosa</t>
  </si>
  <si>
    <t>Ostali nespomenuti rashodi poslovanja</t>
  </si>
  <si>
    <t>Premije osiguranja</t>
  </si>
  <si>
    <t>Reprezentacija</t>
  </si>
  <si>
    <t>Financijski rashodi</t>
  </si>
  <si>
    <t>Ostali financijski rashodi</t>
  </si>
  <si>
    <t>Bankarske usluge i usluge platnog prometa</t>
  </si>
  <si>
    <t>Zatezne kamate</t>
  </si>
  <si>
    <t>Rashodi za nabavu nefinancijske imovine</t>
  </si>
  <si>
    <t>Rashodi za nabavu neproizvedene dugotrajne imovine</t>
  </si>
  <si>
    <t>Nematerijalna imovina</t>
  </si>
  <si>
    <t>Licence</t>
  </si>
  <si>
    <t>Rashodi za nabavu proizvedene dugotrajne imovine</t>
  </si>
  <si>
    <t>Postrojenja i oprema</t>
  </si>
  <si>
    <t>Uredska oprema i namještaj</t>
  </si>
  <si>
    <t>Komunikacijska oprema</t>
  </si>
  <si>
    <t>Tekuće donacije</t>
  </si>
  <si>
    <t>Uređaji, strojevi i oprema za ostale namjene</t>
  </si>
  <si>
    <t>Prijevozna sredstva</t>
  </si>
  <si>
    <t>Prijevozna sredstva u cestovnom prometu</t>
  </si>
  <si>
    <t>Nematerijalna proizvedena imovina</t>
  </si>
  <si>
    <t>Ulaganja u računalne programe</t>
  </si>
  <si>
    <t>Rashodi za dodat. ulaganja na nefinanc. imovini</t>
  </si>
  <si>
    <t>Dodatna ulaganja na građ. objektima</t>
  </si>
  <si>
    <t>Inrelektualne i osobne usluge</t>
  </si>
  <si>
    <t xml:space="preserve">Ostali rashodi </t>
  </si>
  <si>
    <t>Tekuće donacije u novcu</t>
  </si>
  <si>
    <t>Kazne, penali i naknade štete</t>
  </si>
  <si>
    <t>Naknade štete pravnim i fizičkim osobama</t>
  </si>
  <si>
    <t>Ostale naknade građanima i kućanstvima iz proračuna</t>
  </si>
  <si>
    <t>Naknade grđanima i kućanstvima u novcu</t>
  </si>
  <si>
    <t>Naknada  predstavničkih i izvršnih tijela, povjerenstava i sl.</t>
  </si>
  <si>
    <t>Članarine i norme</t>
  </si>
  <si>
    <t>CENTAR ZA PROFESIONALNU REHABILITACIJU</t>
  </si>
  <si>
    <t>Plaće za prekovremeni rad</t>
  </si>
  <si>
    <t>Plaće u naravi</t>
  </si>
  <si>
    <t>Službena, radna i zaštitna odjeća</t>
  </si>
  <si>
    <t>Računalne usluge</t>
  </si>
  <si>
    <t>Pristojbe i naknade</t>
  </si>
  <si>
    <t>Ostali nespomenuti rashodi financiranja</t>
  </si>
  <si>
    <t>Oprema za održavanje i zaštitu</t>
  </si>
  <si>
    <t>Medicinska i laboratorijska oprema</t>
  </si>
  <si>
    <t>SVEUKUPNO:</t>
  </si>
  <si>
    <t>Naknade građ. i kućanstvima na temelju osiguranja i druge naknade</t>
  </si>
  <si>
    <t>Mjesto i datum:</t>
  </si>
  <si>
    <r>
      <t xml:space="preserve">Prihod iz 
Državnog proračuna
</t>
    </r>
    <r>
      <rPr>
        <sz val="11"/>
        <rFont val="Times New Roman"/>
        <family val="1"/>
        <charset val="238"/>
      </rPr>
      <t>(izvor 43)</t>
    </r>
  </si>
  <si>
    <t>Instrumenti, uređaji i strojevi</t>
  </si>
  <si>
    <t>OSIJEK</t>
  </si>
  <si>
    <t>Projekcija proračuna 2022. godina</t>
  </si>
  <si>
    <t>Izvor 31</t>
  </si>
  <si>
    <r>
      <t xml:space="preserve">Prihod iz 
Državnog proračuna
</t>
    </r>
    <r>
      <rPr>
        <sz val="11"/>
        <rFont val="Times New Roman"/>
        <family val="1"/>
        <charset val="238"/>
      </rPr>
      <t>(izvor 11)</t>
    </r>
  </si>
  <si>
    <t>PRORAČUN ZA 2021. GODINU I PROJEKCIJE ZA 2022. I 2023. GODINU</t>
  </si>
  <si>
    <t>Izvor 52</t>
  </si>
  <si>
    <t>Izvor 61</t>
  </si>
  <si>
    <t>Projekcija proračuna 2023. godina</t>
  </si>
  <si>
    <t>Planirani proračun 2021. godina</t>
  </si>
  <si>
    <t>Proračun 
2020.godina
(izvor 43)</t>
  </si>
  <si>
    <t>Indeks 2020/ 2021
(izvor 43)</t>
  </si>
  <si>
    <r>
      <t xml:space="preserve">Ukupno Državni proračun </t>
    </r>
    <r>
      <rPr>
        <sz val="12"/>
        <color theme="1"/>
        <rFont val="Times New Roman"/>
        <family val="1"/>
        <charset val="238"/>
      </rPr>
      <t>2021.(izvor 43)</t>
    </r>
  </si>
  <si>
    <r>
      <t xml:space="preserve">Ukupno Državni proračun </t>
    </r>
    <r>
      <rPr>
        <sz val="12"/>
        <color theme="1"/>
        <rFont val="Times New Roman"/>
        <family val="1"/>
        <charset val="238"/>
      </rPr>
      <t>2021.(izvor 11)</t>
    </r>
  </si>
  <si>
    <t>Ukupno Vlastiti proračun 2021.(izvor 31)</t>
  </si>
  <si>
    <t>Ukupno Pomoći 2021.(izvor 52)</t>
  </si>
  <si>
    <t>Ukupno Donacije 2021.(izvor 61)</t>
  </si>
  <si>
    <t>Sveukupan proračun 2021.</t>
  </si>
  <si>
    <t>18
(3 / 2)</t>
  </si>
  <si>
    <t>KLASA: 400-02/20-01/02</t>
  </si>
  <si>
    <t>URBROJ: 2158/88-01-20-03</t>
  </si>
  <si>
    <t>Ravnatelj</t>
  </si>
  <si>
    <t>Damir Junušić, prof.</t>
  </si>
  <si>
    <t>Osijek, 21.12.2020.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</si>
</sst>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4"/>
      <name val="Times New Roman"/>
      <family val="1"/>
      <charset val="238"/>
    </font>
    <font>
      <sz val="12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sz val="10"/>
      <name val="Times New Roman"/>
      <family val="1"/>
      <charset val="238"/>
    </font>
    <font>
      <sz val="14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  <font>
      <i/>
      <sz val="11"/>
      <name val="Times New Roman"/>
      <family val="1"/>
      <charset val="238"/>
    </font>
    <font>
      <sz val="14"/>
      <color rgb="FFFF0000"/>
      <name val="Times New Roman"/>
      <family val="1"/>
      <charset val="238"/>
    </font>
    <font>
      <b/>
      <sz val="14"/>
      <name val="Times New Roman"/>
      <family val="1"/>
      <charset val="238"/>
    </font>
    <font>
      <b/>
      <i/>
      <sz val="14"/>
      <name val="Times New Roman"/>
      <family val="1"/>
      <charset val="238"/>
    </font>
    <font>
      <i/>
      <sz val="14"/>
      <name val="Times New Roman"/>
      <family val="1"/>
      <charset val="238"/>
    </font>
    <font>
      <b/>
      <sz val="14"/>
      <color theme="1"/>
      <name val="Times New Roman"/>
      <family val="1"/>
      <charset val="238"/>
    </font>
  </fonts>
  <fills count="9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4" fontId="6" fillId="0" borderId="0" xfId="0" applyNumberFormat="1" applyFont="1" applyFill="1" applyAlignment="1">
      <alignment vertical="center"/>
    </xf>
    <xf numFmtId="4" fontId="7" fillId="0" borderId="0" xfId="0" applyNumberFormat="1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4" fontId="9" fillId="0" borderId="0" xfId="0" applyNumberFormat="1" applyFont="1" applyFill="1" applyAlignment="1">
      <alignment vertical="center"/>
    </xf>
    <xf numFmtId="4" fontId="8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4" fillId="0" borderId="0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right" vertical="center"/>
    </xf>
    <xf numFmtId="0" fontId="13" fillId="0" borderId="0" xfId="0" applyFont="1" applyFill="1" applyAlignment="1">
      <alignment vertical="center"/>
    </xf>
    <xf numFmtId="0" fontId="14" fillId="0" borderId="0" xfId="0" applyFont="1" applyFill="1" applyAlignment="1">
      <alignment vertical="center"/>
    </xf>
    <xf numFmtId="0" fontId="18" fillId="0" borderId="0" xfId="0" applyFont="1" applyFill="1" applyAlignment="1">
      <alignment vertical="center"/>
    </xf>
    <xf numFmtId="0" fontId="17" fillId="0" borderId="1" xfId="0" applyFont="1" applyFill="1" applyBorder="1" applyAlignment="1">
      <alignment horizontal="right" vertical="center"/>
    </xf>
    <xf numFmtId="0" fontId="17" fillId="0" borderId="10" xfId="0" applyFont="1" applyFill="1" applyBorder="1" applyAlignment="1">
      <alignment horizontal="left" vertical="center" wrapText="1"/>
    </xf>
    <xf numFmtId="0" fontId="16" fillId="4" borderId="1" xfId="0" applyFont="1" applyFill="1" applyBorder="1" applyAlignment="1">
      <alignment horizontal="right" vertical="center"/>
    </xf>
    <xf numFmtId="0" fontId="16" fillId="4" borderId="10" xfId="0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horizontal="right" vertical="center"/>
    </xf>
    <xf numFmtId="0" fontId="10" fillId="3" borderId="10" xfId="0" applyFont="1" applyFill="1" applyBorder="1" applyAlignment="1">
      <alignment horizontal="left" vertical="center" wrapText="1"/>
    </xf>
    <xf numFmtId="0" fontId="10" fillId="5" borderId="1" xfId="0" applyFont="1" applyFill="1" applyBorder="1" applyAlignment="1">
      <alignment horizontal="right" vertical="center"/>
    </xf>
    <xf numFmtId="0" fontId="10" fillId="5" borderId="10" xfId="0" applyFont="1" applyFill="1" applyBorder="1" applyAlignment="1">
      <alignment horizontal="left" vertical="center" wrapText="1"/>
    </xf>
    <xf numFmtId="0" fontId="19" fillId="0" borderId="0" xfId="0" applyFont="1" applyFill="1" applyAlignment="1">
      <alignment vertical="center"/>
    </xf>
    <xf numFmtId="0" fontId="15" fillId="0" borderId="0" xfId="0" applyFont="1" applyFill="1" applyAlignment="1">
      <alignment vertical="center"/>
    </xf>
    <xf numFmtId="0" fontId="5" fillId="0" borderId="0" xfId="0" applyFont="1" applyFill="1" applyBorder="1" applyAlignment="1">
      <alignment vertical="center"/>
    </xf>
    <xf numFmtId="4" fontId="6" fillId="0" borderId="0" xfId="0" applyNumberFormat="1" applyFont="1" applyFill="1" applyBorder="1" applyAlignment="1">
      <alignment horizontal="center" vertical="center" wrapText="1"/>
    </xf>
    <xf numFmtId="4" fontId="7" fillId="0" borderId="0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" fontId="20" fillId="0" borderId="1" xfId="0" applyNumberFormat="1" applyFont="1" applyFill="1" applyBorder="1" applyAlignment="1" applyProtection="1">
      <alignment horizontal="right" vertical="center" wrapText="1"/>
      <protection locked="0" hidden="1"/>
    </xf>
    <xf numFmtId="0" fontId="2" fillId="0" borderId="8" xfId="0" applyFont="1" applyFill="1" applyBorder="1" applyAlignment="1">
      <alignment vertical="center"/>
    </xf>
    <xf numFmtId="0" fontId="2" fillId="6" borderId="3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3" fillId="2" borderId="9" xfId="0" applyFont="1" applyFill="1" applyBorder="1" applyAlignment="1">
      <alignment vertical="center"/>
    </xf>
    <xf numFmtId="0" fontId="21" fillId="0" borderId="0" xfId="0" applyFont="1" applyFill="1" applyAlignment="1">
      <alignment vertical="center"/>
    </xf>
    <xf numFmtId="4" fontId="22" fillId="5" borderId="11" xfId="0" applyNumberFormat="1" applyFont="1" applyFill="1" applyBorder="1" applyAlignment="1" applyProtection="1">
      <alignment horizontal="right" vertical="center" wrapText="1"/>
      <protection locked="0" hidden="1"/>
    </xf>
    <xf numFmtId="4" fontId="22" fillId="3" borderId="11" xfId="0" applyNumberFormat="1" applyFont="1" applyFill="1" applyBorder="1" applyAlignment="1" applyProtection="1">
      <alignment horizontal="right" vertical="center" wrapText="1"/>
      <protection locked="0" hidden="1"/>
    </xf>
    <xf numFmtId="4" fontId="23" fillId="4" borderId="11" xfId="0" applyNumberFormat="1" applyFont="1" applyFill="1" applyBorder="1" applyAlignment="1" applyProtection="1">
      <alignment horizontal="right" vertical="center" wrapText="1"/>
      <protection locked="0" hidden="1"/>
    </xf>
    <xf numFmtId="4" fontId="24" fillId="0" borderId="11" xfId="0" applyNumberFormat="1" applyFont="1" applyFill="1" applyBorder="1" applyAlignment="1" applyProtection="1">
      <alignment horizontal="right" vertical="center" wrapText="1"/>
      <protection locked="0" hidden="1"/>
    </xf>
    <xf numFmtId="4" fontId="24" fillId="0" borderId="12" xfId="0" applyNumberFormat="1" applyFont="1" applyFill="1" applyBorder="1" applyAlignment="1" applyProtection="1">
      <alignment horizontal="right" vertical="center" wrapText="1"/>
      <protection locked="0" hidden="1"/>
    </xf>
    <xf numFmtId="4" fontId="13" fillId="0" borderId="1" xfId="0" applyNumberFormat="1" applyFont="1" applyFill="1" applyBorder="1" applyAlignment="1">
      <alignment vertical="center"/>
    </xf>
    <xf numFmtId="4" fontId="13" fillId="0" borderId="8" xfId="0" applyNumberFormat="1" applyFont="1" applyFill="1" applyBorder="1" applyAlignment="1">
      <alignment vertical="center"/>
    </xf>
    <xf numFmtId="4" fontId="13" fillId="6" borderId="4" xfId="0" applyNumberFormat="1" applyFont="1" applyFill="1" applyBorder="1" applyAlignment="1">
      <alignment vertical="center"/>
    </xf>
    <xf numFmtId="4" fontId="20" fillId="7" borderId="1" xfId="0" applyNumberFormat="1" applyFont="1" applyFill="1" applyBorder="1" applyAlignment="1" applyProtection="1">
      <alignment horizontal="right" vertical="center" wrapText="1"/>
      <protection locked="0" hidden="1"/>
    </xf>
    <xf numFmtId="0" fontId="2" fillId="0" borderId="0" xfId="0" applyFont="1" applyFill="1" applyAlignment="1"/>
    <xf numFmtId="4" fontId="1" fillId="0" borderId="0" xfId="0" applyNumberFormat="1" applyFont="1" applyFill="1" applyAlignment="1">
      <alignment vertical="center"/>
    </xf>
    <xf numFmtId="4" fontId="2" fillId="0" borderId="0" xfId="0" applyNumberFormat="1" applyFont="1" applyFill="1" applyAlignment="1">
      <alignment vertical="center"/>
    </xf>
    <xf numFmtId="4" fontId="2" fillId="0" borderId="0" xfId="0" applyNumberFormat="1" applyFont="1" applyFill="1" applyBorder="1" applyAlignment="1">
      <alignment vertical="center"/>
    </xf>
    <xf numFmtId="2" fontId="2" fillId="0" borderId="0" xfId="0" applyNumberFormat="1" applyFont="1" applyFill="1" applyAlignment="1">
      <alignment horizontal="center" vertical="center"/>
    </xf>
    <xf numFmtId="0" fontId="1" fillId="5" borderId="1" xfId="0" applyFont="1" applyFill="1" applyBorder="1" applyAlignment="1">
      <alignment vertical="center"/>
    </xf>
    <xf numFmtId="4" fontId="25" fillId="5" borderId="1" xfId="0" applyNumberFormat="1" applyFont="1" applyFill="1" applyBorder="1" applyAlignment="1">
      <alignment vertical="center"/>
    </xf>
    <xf numFmtId="0" fontId="4" fillId="6" borderId="13" xfId="0" applyFont="1" applyFill="1" applyBorder="1" applyAlignment="1">
      <alignment horizontal="right" vertical="center" wrapText="1"/>
    </xf>
    <xf numFmtId="4" fontId="22" fillId="6" borderId="13" xfId="0" applyNumberFormat="1" applyFont="1" applyFill="1" applyBorder="1" applyAlignment="1">
      <alignment horizontal="right" vertical="center" wrapText="1"/>
    </xf>
    <xf numFmtId="4" fontId="5" fillId="7" borderId="1" xfId="0" applyNumberFormat="1" applyFont="1" applyFill="1" applyBorder="1" applyAlignment="1" applyProtection="1">
      <alignment horizontal="right" vertical="center" wrapText="1"/>
      <protection locked="0" hidden="1"/>
    </xf>
    <xf numFmtId="4" fontId="20" fillId="0" borderId="2" xfId="0" applyNumberFormat="1" applyFont="1" applyFill="1" applyBorder="1" applyAlignment="1" applyProtection="1">
      <alignment horizontal="right" vertical="center" wrapText="1"/>
      <protection locked="0" hidden="1"/>
    </xf>
    <xf numFmtId="2" fontId="1" fillId="8" borderId="11" xfId="0" applyNumberFormat="1" applyFont="1" applyFill="1" applyBorder="1" applyAlignment="1">
      <alignment horizontal="center" vertical="center"/>
    </xf>
    <xf numFmtId="2" fontId="2" fillId="8" borderId="11" xfId="0" applyNumberFormat="1" applyFont="1" applyFill="1" applyBorder="1" applyAlignment="1">
      <alignment horizontal="center" vertical="center"/>
    </xf>
    <xf numFmtId="2" fontId="18" fillId="8" borderId="11" xfId="0" applyNumberFormat="1" applyFont="1" applyFill="1" applyBorder="1" applyAlignment="1">
      <alignment horizontal="center" vertical="center"/>
    </xf>
    <xf numFmtId="4" fontId="22" fillId="5" borderId="5" xfId="0" applyNumberFormat="1" applyFont="1" applyFill="1" applyBorder="1" applyAlignment="1" applyProtection="1">
      <alignment horizontal="right" vertical="center" wrapText="1"/>
      <protection locked="0" hidden="1"/>
    </xf>
    <xf numFmtId="4" fontId="22" fillId="3" borderId="5" xfId="0" applyNumberFormat="1" applyFont="1" applyFill="1" applyBorder="1" applyAlignment="1" applyProtection="1">
      <alignment horizontal="right" vertical="center" wrapText="1"/>
      <protection locked="0" hidden="1"/>
    </xf>
    <xf numFmtId="4" fontId="23" fillId="4" borderId="5" xfId="0" applyNumberFormat="1" applyFont="1" applyFill="1" applyBorder="1" applyAlignment="1" applyProtection="1">
      <alignment horizontal="right" vertical="center" wrapText="1"/>
      <protection locked="0" hidden="1"/>
    </xf>
    <xf numFmtId="4" fontId="22" fillId="6" borderId="3" xfId="0" applyNumberFormat="1" applyFont="1" applyFill="1" applyBorder="1" applyAlignment="1">
      <alignment horizontal="right" vertical="center" wrapText="1"/>
    </xf>
    <xf numFmtId="4" fontId="24" fillId="0" borderId="5" xfId="0" applyNumberFormat="1" applyFont="1" applyFill="1" applyBorder="1" applyAlignment="1" applyProtection="1">
      <alignment horizontal="right" vertical="center" wrapText="1"/>
      <protection locked="0" hidden="1"/>
    </xf>
    <xf numFmtId="4" fontId="24" fillId="0" borderId="6" xfId="0" applyNumberFormat="1" applyFont="1" applyFill="1" applyBorder="1" applyAlignment="1" applyProtection="1">
      <alignment horizontal="right" vertical="center" wrapText="1"/>
      <protection locked="0" hidden="1"/>
    </xf>
    <xf numFmtId="4" fontId="15" fillId="7" borderId="7" xfId="0" applyNumberFormat="1" applyFont="1" applyFill="1" applyBorder="1" applyAlignment="1">
      <alignment horizontal="right" vertical="center" wrapText="1"/>
    </xf>
    <xf numFmtId="4" fontId="1" fillId="0" borderId="0" xfId="0" applyNumberFormat="1" applyFont="1" applyFill="1" applyBorder="1" applyAlignment="1">
      <alignment horizontal="left" vertical="center"/>
    </xf>
    <xf numFmtId="0" fontId="15" fillId="2" borderId="1" xfId="0" applyFont="1" applyFill="1" applyBorder="1" applyAlignment="1">
      <alignment horizontal="center" vertical="center" wrapText="1"/>
    </xf>
    <xf numFmtId="0" fontId="10" fillId="5" borderId="14" xfId="0" applyFont="1" applyFill="1" applyBorder="1" applyAlignment="1">
      <alignment horizontal="right" vertical="center"/>
    </xf>
    <xf numFmtId="0" fontId="10" fillId="5" borderId="15" xfId="0" applyFont="1" applyFill="1" applyBorder="1" applyAlignment="1">
      <alignment horizontal="left" vertical="center" wrapText="1"/>
    </xf>
    <xf numFmtId="4" fontId="22" fillId="5" borderId="16" xfId="0" applyNumberFormat="1" applyFont="1" applyFill="1" applyBorder="1" applyAlignment="1" applyProtection="1">
      <alignment horizontal="right" vertical="center" wrapText="1"/>
      <protection locked="0" hidden="1"/>
    </xf>
    <xf numFmtId="4" fontId="22" fillId="5" borderId="17" xfId="0" applyNumberFormat="1" applyFont="1" applyFill="1" applyBorder="1" applyAlignment="1" applyProtection="1">
      <alignment horizontal="right" vertical="center" wrapText="1"/>
      <protection locked="0" hidden="1"/>
    </xf>
    <xf numFmtId="4" fontId="15" fillId="7" borderId="14" xfId="0" applyNumberFormat="1" applyFont="1" applyFill="1" applyBorder="1" applyAlignment="1" applyProtection="1">
      <alignment horizontal="right" vertical="center" wrapText="1"/>
      <protection locked="0" hidden="1"/>
    </xf>
    <xf numFmtId="2" fontId="1" fillId="8" borderId="16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1" fontId="14" fillId="8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/>
    <xf numFmtId="4" fontId="2" fillId="0" borderId="0" xfId="0" applyNumberFormat="1" applyFont="1" applyFill="1" applyBorder="1" applyAlignment="1">
      <alignment horizontal="left" vertical="center"/>
    </xf>
    <xf numFmtId="2" fontId="14" fillId="8" borderId="1" xfId="0" applyNumberFormat="1" applyFont="1" applyFill="1" applyBorder="1" applyAlignment="1">
      <alignment horizontal="center" vertical="center" wrapText="1"/>
    </xf>
    <xf numFmtId="2" fontId="14" fillId="8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left" vertical="center"/>
    </xf>
    <xf numFmtId="0" fontId="2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/>
    </xf>
  </cellXfs>
  <cellStyles count="1">
    <cellStyle name="Normalno" xfId="0" builtinId="0"/>
  </cellStyles>
  <dxfs count="29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00"/>
  <sheetViews>
    <sheetView tabSelected="1" zoomScaleNormal="100" workbookViewId="0">
      <pane xSplit="3" ySplit="8" topLeftCell="D84" activePane="bottomRight" state="frozen"/>
      <selection pane="topRight" activeCell="D1" sqref="D1"/>
      <selection pane="bottomLeft" activeCell="A9" sqref="A9"/>
      <selection pane="bottomRight" activeCell="B95" sqref="B95"/>
    </sheetView>
  </sheetViews>
  <sheetFormatPr defaultColWidth="9.140625" defaultRowHeight="18.75" x14ac:dyDescent="0.25"/>
  <cols>
    <col min="1" max="1" width="15.28515625" style="11" customWidth="1"/>
    <col min="2" max="2" width="40.28515625" style="11" customWidth="1"/>
    <col min="3" max="3" width="22.140625" style="16" customWidth="1"/>
    <col min="4" max="4" width="20" style="6" customWidth="1"/>
    <col min="5" max="5" width="17.28515625" style="9" customWidth="1"/>
    <col min="6" max="6" width="16.28515625" style="5" customWidth="1"/>
    <col min="7" max="7" width="15.7109375" style="9" customWidth="1"/>
    <col min="8" max="8" width="13.140625" style="5" customWidth="1"/>
    <col min="9" max="9" width="17.7109375" style="8" customWidth="1"/>
    <col min="10" max="10" width="17.28515625" style="9" customWidth="1"/>
    <col min="11" max="11" width="11.5703125" style="5" customWidth="1"/>
    <col min="12" max="12" width="12.85546875" style="9" customWidth="1"/>
    <col min="13" max="13" width="12.7109375" style="5" customWidth="1"/>
    <col min="14" max="14" width="19" style="6" customWidth="1"/>
    <col min="15" max="15" width="17.28515625" style="9" customWidth="1"/>
    <col min="16" max="16" width="13.140625" style="5" customWidth="1"/>
    <col min="17" max="17" width="12.7109375" style="5" customWidth="1"/>
    <col min="18" max="18" width="9.85546875" style="5" customWidth="1"/>
    <col min="19" max="19" width="6.7109375" style="52" customWidth="1"/>
    <col min="20" max="16384" width="9.140625" style="11"/>
  </cols>
  <sheetData>
    <row r="1" spans="1:19" x14ac:dyDescent="0.25">
      <c r="A1" s="10"/>
      <c r="B1" s="10"/>
      <c r="C1" s="36"/>
      <c r="D1" s="28"/>
      <c r="E1" s="4"/>
      <c r="G1" s="4"/>
      <c r="I1" s="3"/>
      <c r="J1" s="4"/>
      <c r="L1" s="4"/>
      <c r="O1" s="4"/>
    </row>
    <row r="2" spans="1:19" x14ac:dyDescent="0.25">
      <c r="A2" s="13" t="s">
        <v>62</v>
      </c>
      <c r="B2" s="10"/>
      <c r="C2" s="37" t="s">
        <v>76</v>
      </c>
      <c r="D2" s="29"/>
      <c r="E2" s="4"/>
      <c r="G2" s="4"/>
      <c r="I2" s="3"/>
      <c r="J2" s="4"/>
      <c r="L2" s="4"/>
      <c r="O2" s="4"/>
    </row>
    <row r="3" spans="1:19" x14ac:dyDescent="0.25">
      <c r="A3" s="14"/>
      <c r="B3" s="14"/>
      <c r="C3" s="38"/>
      <c r="D3" s="7"/>
      <c r="E3" s="4"/>
      <c r="G3" s="4"/>
      <c r="I3" s="3"/>
      <c r="J3" s="4"/>
      <c r="L3" s="4"/>
      <c r="O3" s="4"/>
    </row>
    <row r="4" spans="1:19" ht="15.75" x14ac:dyDescent="0.25">
      <c r="A4" s="84" t="s">
        <v>80</v>
      </c>
      <c r="B4" s="84"/>
      <c r="C4" s="84"/>
      <c r="D4" s="84"/>
      <c r="E4" s="31"/>
      <c r="G4" s="31"/>
      <c r="I4" s="30"/>
      <c r="J4" s="31"/>
      <c r="L4" s="31"/>
      <c r="O4" s="31"/>
    </row>
    <row r="5" spans="1:19" x14ac:dyDescent="0.25">
      <c r="A5" s="10"/>
      <c r="B5" s="10"/>
      <c r="C5" s="38"/>
      <c r="D5" s="7"/>
      <c r="E5" s="31"/>
      <c r="G5" s="31"/>
      <c r="I5" s="30"/>
      <c r="J5" s="31"/>
      <c r="L5" s="31"/>
      <c r="O5" s="31"/>
    </row>
    <row r="6" spans="1:19" x14ac:dyDescent="0.25">
      <c r="A6" s="10"/>
      <c r="B6" s="10"/>
      <c r="C6" s="38"/>
      <c r="D6" s="7"/>
      <c r="E6" s="31"/>
      <c r="G6" s="31"/>
      <c r="I6" s="30"/>
      <c r="J6" s="31"/>
      <c r="L6" s="31"/>
      <c r="O6" s="31"/>
    </row>
    <row r="7" spans="1:19" ht="48.75" customHeight="1" x14ac:dyDescent="0.25">
      <c r="A7" s="86" t="s">
        <v>0</v>
      </c>
      <c r="B7" s="86"/>
      <c r="C7" s="87" t="s">
        <v>85</v>
      </c>
      <c r="D7" s="85" t="s">
        <v>84</v>
      </c>
      <c r="E7" s="85"/>
      <c r="F7" s="85"/>
      <c r="G7" s="85"/>
      <c r="H7" s="85"/>
      <c r="I7" s="85" t="s">
        <v>77</v>
      </c>
      <c r="J7" s="85"/>
      <c r="K7" s="85"/>
      <c r="L7" s="85"/>
      <c r="M7" s="85"/>
      <c r="N7" s="85" t="s">
        <v>83</v>
      </c>
      <c r="O7" s="85"/>
      <c r="P7" s="85"/>
      <c r="Q7" s="85"/>
      <c r="R7" s="85"/>
      <c r="S7" s="81" t="s">
        <v>86</v>
      </c>
    </row>
    <row r="8" spans="1:19" ht="60.6" customHeight="1" x14ac:dyDescent="0.25">
      <c r="A8" s="86"/>
      <c r="B8" s="86"/>
      <c r="C8" s="87"/>
      <c r="D8" s="70" t="s">
        <v>74</v>
      </c>
      <c r="E8" s="70" t="s">
        <v>79</v>
      </c>
      <c r="F8" s="32" t="s">
        <v>78</v>
      </c>
      <c r="G8" s="32" t="s">
        <v>81</v>
      </c>
      <c r="H8" s="32" t="s">
        <v>82</v>
      </c>
      <c r="I8" s="70" t="s">
        <v>74</v>
      </c>
      <c r="J8" s="70" t="s">
        <v>79</v>
      </c>
      <c r="K8" s="32" t="s">
        <v>78</v>
      </c>
      <c r="L8" s="32" t="s">
        <v>81</v>
      </c>
      <c r="M8" s="32" t="s">
        <v>82</v>
      </c>
      <c r="N8" s="70" t="s">
        <v>74</v>
      </c>
      <c r="O8" s="70" t="s">
        <v>79</v>
      </c>
      <c r="P8" s="32" t="s">
        <v>78</v>
      </c>
      <c r="Q8" s="32" t="s">
        <v>81</v>
      </c>
      <c r="R8" s="32" t="s">
        <v>82</v>
      </c>
      <c r="S8" s="82"/>
    </row>
    <row r="9" spans="1:19" s="17" customFormat="1" ht="25.5" x14ac:dyDescent="0.25">
      <c r="A9" s="83">
        <v>1</v>
      </c>
      <c r="B9" s="83"/>
      <c r="C9" s="77">
        <v>2</v>
      </c>
      <c r="D9" s="32">
        <v>3</v>
      </c>
      <c r="E9" s="32">
        <v>4</v>
      </c>
      <c r="F9" s="32">
        <v>5</v>
      </c>
      <c r="G9" s="32">
        <v>6</v>
      </c>
      <c r="H9" s="32">
        <v>7</v>
      </c>
      <c r="I9" s="32">
        <v>8</v>
      </c>
      <c r="J9" s="32">
        <v>4</v>
      </c>
      <c r="K9" s="32">
        <v>10</v>
      </c>
      <c r="L9" s="32">
        <v>11</v>
      </c>
      <c r="M9" s="32">
        <v>12</v>
      </c>
      <c r="N9" s="32">
        <v>13</v>
      </c>
      <c r="O9" s="32">
        <v>4</v>
      </c>
      <c r="P9" s="32">
        <v>15</v>
      </c>
      <c r="Q9" s="32">
        <v>16</v>
      </c>
      <c r="R9" s="32">
        <v>17</v>
      </c>
      <c r="S9" s="78" t="s">
        <v>93</v>
      </c>
    </row>
    <row r="10" spans="1:19" s="12" customFormat="1" x14ac:dyDescent="0.25">
      <c r="A10" s="71">
        <v>3</v>
      </c>
      <c r="B10" s="72" t="s">
        <v>1</v>
      </c>
      <c r="C10" s="73">
        <f t="shared" ref="C10:D10" si="0">C11+C21+C53+C58+C61</f>
        <v>3560000</v>
      </c>
      <c r="D10" s="74">
        <f t="shared" si="0"/>
        <v>6363500</v>
      </c>
      <c r="E10" s="75">
        <f>E11+E21+E53+E58+E61</f>
        <v>1415325</v>
      </c>
      <c r="F10" s="75">
        <f t="shared" ref="F10:G10" si="1">F11+F21+F53+F58+F61</f>
        <v>0</v>
      </c>
      <c r="G10" s="75">
        <f t="shared" si="1"/>
        <v>30000</v>
      </c>
      <c r="H10" s="75">
        <f t="shared" ref="H10" si="2">H11+H21+H53+H58+H61</f>
        <v>0</v>
      </c>
      <c r="I10" s="74">
        <f t="shared" ref="I10:M10" si="3">I11+I21+I53+I58+I61</f>
        <v>7204050</v>
      </c>
      <c r="J10" s="75">
        <f>J11+J21+J53+J58+J61</f>
        <v>1415325</v>
      </c>
      <c r="K10" s="75">
        <f>K11+K21+K53+K58+K61</f>
        <v>0</v>
      </c>
      <c r="L10" s="75">
        <f>L11+L21+L53+L58+L61</f>
        <v>30000</v>
      </c>
      <c r="M10" s="75">
        <f t="shared" si="3"/>
        <v>0</v>
      </c>
      <c r="N10" s="74">
        <f t="shared" ref="N10:R10" si="4">N11+N21+N53+N58+N61</f>
        <v>7912750</v>
      </c>
      <c r="O10" s="75">
        <f>O11+O21+O53+O58+O61</f>
        <v>1415325</v>
      </c>
      <c r="P10" s="75">
        <f t="shared" ref="P10:Q10" si="5">P11+P21+P53+P58+P61</f>
        <v>0</v>
      </c>
      <c r="Q10" s="75">
        <f t="shared" si="5"/>
        <v>30000</v>
      </c>
      <c r="R10" s="75">
        <f t="shared" si="4"/>
        <v>0</v>
      </c>
      <c r="S10" s="76">
        <f t="shared" ref="S10:S17" si="6">D10/C10</f>
        <v>1.7875000000000001</v>
      </c>
    </row>
    <row r="11" spans="1:19" x14ac:dyDescent="0.25">
      <c r="A11" s="23">
        <v>31</v>
      </c>
      <c r="B11" s="24" t="s">
        <v>2</v>
      </c>
      <c r="C11" s="40">
        <f t="shared" ref="C11:E11" si="7">C12+C16+C18</f>
        <v>2349500</v>
      </c>
      <c r="D11" s="63">
        <f t="shared" si="7"/>
        <v>4643500</v>
      </c>
      <c r="E11" s="57">
        <f t="shared" si="7"/>
        <v>846325</v>
      </c>
      <c r="F11" s="57">
        <f t="shared" ref="F11:G11" si="8">F12+F16+F18</f>
        <v>0</v>
      </c>
      <c r="G11" s="57">
        <f t="shared" si="8"/>
        <v>0</v>
      </c>
      <c r="H11" s="57">
        <f t="shared" ref="H11" si="9">H12+H16+H18</f>
        <v>0</v>
      </c>
      <c r="I11" s="63">
        <f t="shared" ref="I11:M11" si="10">I12+I16+I18</f>
        <v>5372500</v>
      </c>
      <c r="J11" s="57">
        <f t="shared" si="10"/>
        <v>846325</v>
      </c>
      <c r="K11" s="57">
        <f t="shared" ref="K11:L11" si="11">K12+K16+K18</f>
        <v>0</v>
      </c>
      <c r="L11" s="57">
        <f t="shared" si="11"/>
        <v>0</v>
      </c>
      <c r="M11" s="57">
        <f t="shared" si="10"/>
        <v>0</v>
      </c>
      <c r="N11" s="63">
        <f t="shared" ref="N11:R11" si="12">N12+N16+N18</f>
        <v>5916750</v>
      </c>
      <c r="O11" s="57">
        <f t="shared" si="12"/>
        <v>846325</v>
      </c>
      <c r="P11" s="57">
        <f t="shared" ref="P11:Q11" si="13">P12+P16+P18</f>
        <v>0</v>
      </c>
      <c r="Q11" s="57">
        <f t="shared" si="13"/>
        <v>0</v>
      </c>
      <c r="R11" s="57">
        <f t="shared" si="12"/>
        <v>0</v>
      </c>
      <c r="S11" s="60">
        <f t="shared" si="6"/>
        <v>1.9763779527559056</v>
      </c>
    </row>
    <row r="12" spans="1:19" s="18" customFormat="1" ht="19.5" x14ac:dyDescent="0.25">
      <c r="A12" s="21">
        <v>311</v>
      </c>
      <c r="B12" s="22" t="s">
        <v>3</v>
      </c>
      <c r="C12" s="41">
        <f>SUM(C13:C15)</f>
        <v>1950000</v>
      </c>
      <c r="D12" s="64">
        <f t="shared" ref="D12" si="14">SUM(D13:D15)</f>
        <v>3900000</v>
      </c>
      <c r="E12" s="47">
        <f t="shared" ref="E12:G12" si="15">SUM(E13:E15)</f>
        <v>705000</v>
      </c>
      <c r="F12" s="47">
        <f t="shared" si="15"/>
        <v>0</v>
      </c>
      <c r="G12" s="47">
        <f t="shared" si="15"/>
        <v>0</v>
      </c>
      <c r="H12" s="47">
        <f t="shared" ref="H12" si="16">SUM(H13:H15)</f>
        <v>0</v>
      </c>
      <c r="I12" s="64">
        <f t="shared" ref="I12:M12" si="17">SUM(I13:I15)</f>
        <v>4500000</v>
      </c>
      <c r="J12" s="47">
        <f t="shared" si="17"/>
        <v>705000</v>
      </c>
      <c r="K12" s="47">
        <f t="shared" ref="K12:L12" si="18">SUM(K13:K15)</f>
        <v>0</v>
      </c>
      <c r="L12" s="47">
        <f t="shared" si="18"/>
        <v>0</v>
      </c>
      <c r="M12" s="47">
        <f t="shared" si="17"/>
        <v>0</v>
      </c>
      <c r="N12" s="64">
        <f t="shared" ref="N12:R12" si="19">SUM(N13:N15)</f>
        <v>4950000</v>
      </c>
      <c r="O12" s="47">
        <f t="shared" si="19"/>
        <v>705000</v>
      </c>
      <c r="P12" s="47">
        <f t="shared" ref="P12:Q12" si="20">SUM(P13:P15)</f>
        <v>0</v>
      </c>
      <c r="Q12" s="47">
        <f t="shared" si="20"/>
        <v>0</v>
      </c>
      <c r="R12" s="47">
        <f t="shared" si="19"/>
        <v>0</v>
      </c>
      <c r="S12" s="61">
        <f t="shared" si="6"/>
        <v>2</v>
      </c>
    </row>
    <row r="13" spans="1:19" s="18" customFormat="1" x14ac:dyDescent="0.25">
      <c r="A13" s="19">
        <v>3111</v>
      </c>
      <c r="B13" s="20" t="s">
        <v>4</v>
      </c>
      <c r="C13" s="42">
        <v>1950000</v>
      </c>
      <c r="D13" s="66">
        <v>3900000</v>
      </c>
      <c r="E13" s="33">
        <v>690000</v>
      </c>
      <c r="F13" s="33">
        <v>0</v>
      </c>
      <c r="G13" s="33">
        <v>0</v>
      </c>
      <c r="H13" s="33">
        <v>0</v>
      </c>
      <c r="I13" s="66">
        <v>4500000</v>
      </c>
      <c r="J13" s="33">
        <v>690000</v>
      </c>
      <c r="K13" s="33">
        <v>0</v>
      </c>
      <c r="L13" s="33">
        <v>0</v>
      </c>
      <c r="M13" s="33">
        <v>0</v>
      </c>
      <c r="N13" s="66">
        <v>4950000</v>
      </c>
      <c r="O13" s="33">
        <v>690000</v>
      </c>
      <c r="P13" s="33">
        <v>0</v>
      </c>
      <c r="Q13" s="33">
        <v>0</v>
      </c>
      <c r="R13" s="33">
        <v>0</v>
      </c>
      <c r="S13" s="61">
        <f t="shared" si="6"/>
        <v>2</v>
      </c>
    </row>
    <row r="14" spans="1:19" s="18" customFormat="1" x14ac:dyDescent="0.25">
      <c r="A14" s="19">
        <v>3112</v>
      </c>
      <c r="B14" s="20" t="s">
        <v>64</v>
      </c>
      <c r="C14" s="42">
        <v>0</v>
      </c>
      <c r="D14" s="66">
        <v>0</v>
      </c>
      <c r="E14" s="33">
        <v>0</v>
      </c>
      <c r="F14" s="33">
        <v>0</v>
      </c>
      <c r="G14" s="33">
        <v>0</v>
      </c>
      <c r="H14" s="33">
        <v>0</v>
      </c>
      <c r="I14" s="66">
        <v>0</v>
      </c>
      <c r="J14" s="33">
        <v>0</v>
      </c>
      <c r="K14" s="33">
        <v>0</v>
      </c>
      <c r="L14" s="33">
        <v>0</v>
      </c>
      <c r="M14" s="33">
        <v>0</v>
      </c>
      <c r="N14" s="66">
        <v>0</v>
      </c>
      <c r="O14" s="33">
        <v>0</v>
      </c>
      <c r="P14" s="33">
        <v>0</v>
      </c>
      <c r="Q14" s="33">
        <v>0</v>
      </c>
      <c r="R14" s="33">
        <v>0</v>
      </c>
      <c r="S14" s="61" t="e">
        <f t="shared" si="6"/>
        <v>#DIV/0!</v>
      </c>
    </row>
    <row r="15" spans="1:19" s="18" customFormat="1" x14ac:dyDescent="0.25">
      <c r="A15" s="19">
        <v>3113</v>
      </c>
      <c r="B15" s="20" t="s">
        <v>63</v>
      </c>
      <c r="C15" s="42">
        <v>0</v>
      </c>
      <c r="D15" s="66">
        <v>0</v>
      </c>
      <c r="E15" s="33">
        <v>15000</v>
      </c>
      <c r="F15" s="33">
        <v>0</v>
      </c>
      <c r="G15" s="33">
        <v>0</v>
      </c>
      <c r="H15" s="33">
        <v>0</v>
      </c>
      <c r="I15" s="66">
        <v>0</v>
      </c>
      <c r="J15" s="33">
        <v>15000</v>
      </c>
      <c r="K15" s="33">
        <v>0</v>
      </c>
      <c r="L15" s="33">
        <v>0</v>
      </c>
      <c r="M15" s="33">
        <v>0</v>
      </c>
      <c r="N15" s="66">
        <v>0</v>
      </c>
      <c r="O15" s="33">
        <v>15000</v>
      </c>
      <c r="P15" s="33">
        <v>0</v>
      </c>
      <c r="Q15" s="33">
        <v>0</v>
      </c>
      <c r="R15" s="33">
        <v>0</v>
      </c>
      <c r="S15" s="61" t="e">
        <f t="shared" si="6"/>
        <v>#DIV/0!</v>
      </c>
    </row>
    <row r="16" spans="1:19" s="18" customFormat="1" ht="19.5" x14ac:dyDescent="0.25">
      <c r="A16" s="21">
        <v>312</v>
      </c>
      <c r="B16" s="22" t="s">
        <v>5</v>
      </c>
      <c r="C16" s="41">
        <f>C17</f>
        <v>80000</v>
      </c>
      <c r="D16" s="64">
        <f t="shared" ref="D16:R16" si="21">D17</f>
        <v>100000</v>
      </c>
      <c r="E16" s="47">
        <f t="shared" si="21"/>
        <v>25000</v>
      </c>
      <c r="F16" s="47">
        <f t="shared" si="21"/>
        <v>0</v>
      </c>
      <c r="G16" s="47">
        <f t="shared" si="21"/>
        <v>0</v>
      </c>
      <c r="H16" s="47">
        <f t="shared" si="21"/>
        <v>0</v>
      </c>
      <c r="I16" s="64">
        <f t="shared" si="21"/>
        <v>130000</v>
      </c>
      <c r="J16" s="47">
        <f t="shared" si="21"/>
        <v>25000</v>
      </c>
      <c r="K16" s="47">
        <f t="shared" si="21"/>
        <v>0</v>
      </c>
      <c r="L16" s="47">
        <f t="shared" si="21"/>
        <v>0</v>
      </c>
      <c r="M16" s="47">
        <f t="shared" si="21"/>
        <v>0</v>
      </c>
      <c r="N16" s="64">
        <f t="shared" si="21"/>
        <v>150000</v>
      </c>
      <c r="O16" s="47">
        <f t="shared" si="21"/>
        <v>25000</v>
      </c>
      <c r="P16" s="47">
        <f t="shared" si="21"/>
        <v>0</v>
      </c>
      <c r="Q16" s="47">
        <f t="shared" si="21"/>
        <v>0</v>
      </c>
      <c r="R16" s="47">
        <f t="shared" si="21"/>
        <v>0</v>
      </c>
      <c r="S16" s="61">
        <f t="shared" si="6"/>
        <v>1.25</v>
      </c>
    </row>
    <row r="17" spans="1:19" s="18" customFormat="1" x14ac:dyDescent="0.25">
      <c r="A17" s="19">
        <v>3121</v>
      </c>
      <c r="B17" s="20" t="s">
        <v>5</v>
      </c>
      <c r="C17" s="42">
        <v>80000</v>
      </c>
      <c r="D17" s="66">
        <v>100000</v>
      </c>
      <c r="E17" s="33">
        <v>25000</v>
      </c>
      <c r="F17" s="33">
        <v>0</v>
      </c>
      <c r="G17" s="33">
        <v>0</v>
      </c>
      <c r="H17" s="33">
        <v>0</v>
      </c>
      <c r="I17" s="66">
        <v>130000</v>
      </c>
      <c r="J17" s="33">
        <v>25000</v>
      </c>
      <c r="K17" s="33">
        <v>0</v>
      </c>
      <c r="L17" s="33">
        <v>0</v>
      </c>
      <c r="M17" s="33">
        <v>0</v>
      </c>
      <c r="N17" s="66">
        <v>150000</v>
      </c>
      <c r="O17" s="33">
        <v>25000</v>
      </c>
      <c r="P17" s="33">
        <v>0</v>
      </c>
      <c r="Q17" s="33">
        <v>0</v>
      </c>
      <c r="R17" s="33">
        <v>0</v>
      </c>
      <c r="S17" s="61">
        <f t="shared" si="6"/>
        <v>1.25</v>
      </c>
    </row>
    <row r="18" spans="1:19" s="18" customFormat="1" ht="19.5" x14ac:dyDescent="0.25">
      <c r="A18" s="21">
        <v>313</v>
      </c>
      <c r="B18" s="22" t="s">
        <v>6</v>
      </c>
      <c r="C18" s="41">
        <f>SUM(C19:C20)</f>
        <v>319500</v>
      </c>
      <c r="D18" s="64">
        <f t="shared" ref="D18:E18" si="22">SUM(D19:D20)</f>
        <v>643500</v>
      </c>
      <c r="E18" s="47">
        <f t="shared" si="22"/>
        <v>116325</v>
      </c>
      <c r="F18" s="47">
        <f t="shared" ref="F18:G18" si="23">SUM(F19:F20)</f>
        <v>0</v>
      </c>
      <c r="G18" s="47">
        <f t="shared" si="23"/>
        <v>0</v>
      </c>
      <c r="H18" s="47">
        <f t="shared" ref="H18" si="24">SUM(H19:H20)</f>
        <v>0</v>
      </c>
      <c r="I18" s="64">
        <f t="shared" ref="I18:M18" si="25">SUM(I19:I20)</f>
        <v>742500</v>
      </c>
      <c r="J18" s="47">
        <f t="shared" si="25"/>
        <v>116325</v>
      </c>
      <c r="K18" s="47">
        <f t="shared" ref="K18:L18" si="26">SUM(K19:K20)</f>
        <v>0</v>
      </c>
      <c r="L18" s="47">
        <f t="shared" si="26"/>
        <v>0</v>
      </c>
      <c r="M18" s="47">
        <f t="shared" si="25"/>
        <v>0</v>
      </c>
      <c r="N18" s="64">
        <f t="shared" ref="N18:R18" si="27">SUM(N19:N20)</f>
        <v>816750</v>
      </c>
      <c r="O18" s="47">
        <f t="shared" si="27"/>
        <v>116325</v>
      </c>
      <c r="P18" s="47">
        <f t="shared" ref="P18:Q18" si="28">SUM(P19:P20)</f>
        <v>0</v>
      </c>
      <c r="Q18" s="47">
        <f t="shared" si="28"/>
        <v>0</v>
      </c>
      <c r="R18" s="47">
        <f t="shared" si="27"/>
        <v>0</v>
      </c>
      <c r="S18" s="61">
        <f t="shared" ref="S18:S82" si="29">D18/C18</f>
        <v>2.0140845070422535</v>
      </c>
    </row>
    <row r="19" spans="1:19" s="18" customFormat="1" ht="31.5" x14ac:dyDescent="0.25">
      <c r="A19" s="19">
        <v>3132</v>
      </c>
      <c r="B19" s="20" t="s">
        <v>7</v>
      </c>
      <c r="C19" s="42">
        <v>319500</v>
      </c>
      <c r="D19" s="66">
        <v>643500</v>
      </c>
      <c r="E19" s="33">
        <v>116325</v>
      </c>
      <c r="F19" s="33">
        <v>0</v>
      </c>
      <c r="G19" s="33">
        <v>0</v>
      </c>
      <c r="H19" s="33">
        <v>0</v>
      </c>
      <c r="I19" s="66">
        <v>742500</v>
      </c>
      <c r="J19" s="33">
        <v>116325</v>
      </c>
      <c r="K19" s="33">
        <v>0</v>
      </c>
      <c r="L19" s="33">
        <v>0</v>
      </c>
      <c r="M19" s="33">
        <v>0</v>
      </c>
      <c r="N19" s="66">
        <v>816750</v>
      </c>
      <c r="O19" s="33">
        <v>116325</v>
      </c>
      <c r="P19" s="33">
        <v>0</v>
      </c>
      <c r="Q19" s="33">
        <v>0</v>
      </c>
      <c r="R19" s="33">
        <v>0</v>
      </c>
      <c r="S19" s="61">
        <f t="shared" si="29"/>
        <v>2.0140845070422535</v>
      </c>
    </row>
    <row r="20" spans="1:19" s="18" customFormat="1" ht="31.5" x14ac:dyDescent="0.25">
      <c r="A20" s="19">
        <v>3133</v>
      </c>
      <c r="B20" s="20" t="s">
        <v>8</v>
      </c>
      <c r="C20" s="42">
        <v>0</v>
      </c>
      <c r="D20" s="66">
        <v>0</v>
      </c>
      <c r="E20" s="33">
        <v>0</v>
      </c>
      <c r="F20" s="33">
        <v>0</v>
      </c>
      <c r="G20" s="33">
        <v>0</v>
      </c>
      <c r="H20" s="33">
        <v>0</v>
      </c>
      <c r="I20" s="66">
        <v>0</v>
      </c>
      <c r="J20" s="33">
        <v>0</v>
      </c>
      <c r="K20" s="33">
        <v>0</v>
      </c>
      <c r="L20" s="33">
        <v>0</v>
      </c>
      <c r="M20" s="33">
        <v>0</v>
      </c>
      <c r="N20" s="66">
        <v>0</v>
      </c>
      <c r="O20" s="33">
        <v>0</v>
      </c>
      <c r="P20" s="33">
        <v>0</v>
      </c>
      <c r="Q20" s="33">
        <v>0</v>
      </c>
      <c r="R20" s="33">
        <v>0</v>
      </c>
      <c r="S20" s="61" t="e">
        <f t="shared" si="29"/>
        <v>#DIV/0!</v>
      </c>
    </row>
    <row r="21" spans="1:19" x14ac:dyDescent="0.25">
      <c r="A21" s="23">
        <v>32</v>
      </c>
      <c r="B21" s="24" t="s">
        <v>9</v>
      </c>
      <c r="C21" s="40">
        <f t="shared" ref="C21:O21" si="30">C22+C27+C34+C44+C46</f>
        <v>1207000</v>
      </c>
      <c r="D21" s="63">
        <f t="shared" si="30"/>
        <v>1718000</v>
      </c>
      <c r="E21" s="57">
        <f t="shared" ref="E21" si="31">E22+E27+E34+E44+E46</f>
        <v>544000</v>
      </c>
      <c r="F21" s="57">
        <f t="shared" ref="F21:G21" si="32">F22+F27+F34+F44+F46</f>
        <v>0</v>
      </c>
      <c r="G21" s="57">
        <f t="shared" si="32"/>
        <v>30000</v>
      </c>
      <c r="H21" s="57">
        <f t="shared" ref="H21" si="33">H22+H27+H34+H44+H46</f>
        <v>0</v>
      </c>
      <c r="I21" s="63">
        <f t="shared" si="30"/>
        <v>1829550</v>
      </c>
      <c r="J21" s="57">
        <f t="shared" si="30"/>
        <v>544000</v>
      </c>
      <c r="K21" s="57">
        <f t="shared" ref="K21:L21" si="34">K22+K27+K34+K44+K46</f>
        <v>0</v>
      </c>
      <c r="L21" s="57">
        <f t="shared" si="34"/>
        <v>30000</v>
      </c>
      <c r="M21" s="57">
        <f t="shared" si="30"/>
        <v>0</v>
      </c>
      <c r="N21" s="63">
        <f t="shared" si="30"/>
        <v>1994000</v>
      </c>
      <c r="O21" s="57">
        <f t="shared" si="30"/>
        <v>544000</v>
      </c>
      <c r="P21" s="57">
        <f t="shared" ref="P21:R21" si="35">P22+P27+P34+P44+P46</f>
        <v>0</v>
      </c>
      <c r="Q21" s="57">
        <f t="shared" si="35"/>
        <v>30000</v>
      </c>
      <c r="R21" s="57">
        <f t="shared" si="35"/>
        <v>0</v>
      </c>
      <c r="S21" s="60">
        <f>D21/C21</f>
        <v>1.4233637116818558</v>
      </c>
    </row>
    <row r="22" spans="1:19" s="18" customFormat="1" ht="19.5" x14ac:dyDescent="0.25">
      <c r="A22" s="21">
        <v>321</v>
      </c>
      <c r="B22" s="22" t="s">
        <v>10</v>
      </c>
      <c r="C22" s="41">
        <f>SUM(C23:C26)</f>
        <v>208000</v>
      </c>
      <c r="D22" s="64">
        <f>SUM(D23:D26)</f>
        <v>397000</v>
      </c>
      <c r="E22" s="47">
        <f t="shared" ref="E22" si="36">SUM(E23:E26)</f>
        <v>85000</v>
      </c>
      <c r="F22" s="47">
        <f t="shared" ref="F22:G22" si="37">SUM(F23:F26)</f>
        <v>0</v>
      </c>
      <c r="G22" s="47">
        <f t="shared" si="37"/>
        <v>0</v>
      </c>
      <c r="H22" s="47">
        <f t="shared" ref="H22" si="38">SUM(H23:H26)</f>
        <v>0</v>
      </c>
      <c r="I22" s="64">
        <f t="shared" ref="I22:M22" si="39">SUM(I23:I26)</f>
        <v>422000</v>
      </c>
      <c r="J22" s="47">
        <f t="shared" si="39"/>
        <v>85000</v>
      </c>
      <c r="K22" s="47">
        <f t="shared" ref="K22:L22" si="40">SUM(K23:K26)</f>
        <v>0</v>
      </c>
      <c r="L22" s="47">
        <f t="shared" si="40"/>
        <v>0</v>
      </c>
      <c r="M22" s="47">
        <f t="shared" si="39"/>
        <v>0</v>
      </c>
      <c r="N22" s="64">
        <f t="shared" ref="N22:R22" si="41">SUM(N23:N26)</f>
        <v>445000</v>
      </c>
      <c r="O22" s="47">
        <f t="shared" si="41"/>
        <v>85000</v>
      </c>
      <c r="P22" s="47">
        <f t="shared" ref="P22:Q22" si="42">SUM(P23:P26)</f>
        <v>0</v>
      </c>
      <c r="Q22" s="47">
        <f t="shared" si="42"/>
        <v>0</v>
      </c>
      <c r="R22" s="47">
        <f t="shared" si="41"/>
        <v>0</v>
      </c>
      <c r="S22" s="61">
        <f t="shared" si="29"/>
        <v>1.9086538461538463</v>
      </c>
    </row>
    <row r="23" spans="1:19" s="18" customFormat="1" x14ac:dyDescent="0.25">
      <c r="A23" s="19">
        <v>3211</v>
      </c>
      <c r="B23" s="20" t="s">
        <v>11</v>
      </c>
      <c r="C23" s="42">
        <v>50000</v>
      </c>
      <c r="D23" s="66">
        <v>170000</v>
      </c>
      <c r="E23" s="33">
        <v>30000</v>
      </c>
      <c r="F23" s="33">
        <v>0</v>
      </c>
      <c r="G23" s="33">
        <v>0</v>
      </c>
      <c r="H23" s="33">
        <v>0</v>
      </c>
      <c r="I23" s="66">
        <v>180000</v>
      </c>
      <c r="J23" s="33">
        <v>30000</v>
      </c>
      <c r="K23" s="33">
        <v>0</v>
      </c>
      <c r="L23" s="33">
        <v>0</v>
      </c>
      <c r="M23" s="33">
        <v>0</v>
      </c>
      <c r="N23" s="66">
        <v>190000</v>
      </c>
      <c r="O23" s="33">
        <v>30000</v>
      </c>
      <c r="P23" s="33">
        <v>0</v>
      </c>
      <c r="Q23" s="33">
        <v>0</v>
      </c>
      <c r="R23" s="33">
        <v>0</v>
      </c>
      <c r="S23" s="61">
        <f t="shared" si="29"/>
        <v>3.4</v>
      </c>
    </row>
    <row r="24" spans="1:19" s="18" customFormat="1" ht="31.5" x14ac:dyDescent="0.25">
      <c r="A24" s="19">
        <v>3212</v>
      </c>
      <c r="B24" s="20" t="s">
        <v>12</v>
      </c>
      <c r="C24" s="42">
        <v>113000</v>
      </c>
      <c r="D24" s="66">
        <v>157000</v>
      </c>
      <c r="E24" s="33">
        <v>35000</v>
      </c>
      <c r="F24" s="33">
        <v>0</v>
      </c>
      <c r="G24" s="33">
        <v>0</v>
      </c>
      <c r="H24" s="33">
        <v>0</v>
      </c>
      <c r="I24" s="66">
        <v>172000</v>
      </c>
      <c r="J24" s="33">
        <v>35000</v>
      </c>
      <c r="K24" s="33">
        <v>0</v>
      </c>
      <c r="L24" s="33">
        <v>0</v>
      </c>
      <c r="M24" s="33">
        <v>0</v>
      </c>
      <c r="N24" s="66">
        <v>185000</v>
      </c>
      <c r="O24" s="33">
        <v>35000</v>
      </c>
      <c r="P24" s="33">
        <v>0</v>
      </c>
      <c r="Q24" s="33">
        <v>0</v>
      </c>
      <c r="R24" s="33">
        <v>0</v>
      </c>
      <c r="S24" s="61">
        <f t="shared" si="29"/>
        <v>1.3893805309734513</v>
      </c>
    </row>
    <row r="25" spans="1:19" s="18" customFormat="1" x14ac:dyDescent="0.25">
      <c r="A25" s="19">
        <v>3213</v>
      </c>
      <c r="B25" s="20" t="s">
        <v>13</v>
      </c>
      <c r="C25" s="42">
        <v>25000</v>
      </c>
      <c r="D25" s="66">
        <v>60000</v>
      </c>
      <c r="E25" s="33">
        <v>15000</v>
      </c>
      <c r="F25" s="33">
        <v>0</v>
      </c>
      <c r="G25" s="33">
        <v>0</v>
      </c>
      <c r="H25" s="33">
        <v>0</v>
      </c>
      <c r="I25" s="66">
        <v>60000</v>
      </c>
      <c r="J25" s="33">
        <v>15000</v>
      </c>
      <c r="K25" s="33">
        <v>0</v>
      </c>
      <c r="L25" s="33">
        <v>0</v>
      </c>
      <c r="M25" s="33">
        <v>0</v>
      </c>
      <c r="N25" s="66">
        <v>60000</v>
      </c>
      <c r="O25" s="33">
        <v>15000</v>
      </c>
      <c r="P25" s="33">
        <v>0</v>
      </c>
      <c r="Q25" s="33">
        <v>0</v>
      </c>
      <c r="R25" s="33">
        <v>0</v>
      </c>
      <c r="S25" s="61">
        <f t="shared" si="29"/>
        <v>2.4</v>
      </c>
    </row>
    <row r="26" spans="1:19" s="18" customFormat="1" ht="18.75" customHeight="1" x14ac:dyDescent="0.25">
      <c r="A26" s="19">
        <v>3214</v>
      </c>
      <c r="B26" s="20" t="s">
        <v>14</v>
      </c>
      <c r="C26" s="42">
        <v>20000</v>
      </c>
      <c r="D26" s="66">
        <v>10000</v>
      </c>
      <c r="E26" s="33">
        <v>5000</v>
      </c>
      <c r="F26" s="33">
        <v>0</v>
      </c>
      <c r="G26" s="33">
        <v>0</v>
      </c>
      <c r="H26" s="33">
        <v>0</v>
      </c>
      <c r="I26" s="66">
        <v>10000</v>
      </c>
      <c r="J26" s="33">
        <v>5000</v>
      </c>
      <c r="K26" s="33">
        <v>0</v>
      </c>
      <c r="L26" s="33">
        <v>0</v>
      </c>
      <c r="M26" s="33">
        <v>0</v>
      </c>
      <c r="N26" s="66">
        <v>10000</v>
      </c>
      <c r="O26" s="33">
        <v>5000</v>
      </c>
      <c r="P26" s="33">
        <v>0</v>
      </c>
      <c r="Q26" s="33">
        <v>0</v>
      </c>
      <c r="R26" s="33">
        <v>0</v>
      </c>
      <c r="S26" s="61">
        <f t="shared" si="29"/>
        <v>0.5</v>
      </c>
    </row>
    <row r="27" spans="1:19" s="18" customFormat="1" ht="19.5" x14ac:dyDescent="0.25">
      <c r="A27" s="21">
        <v>322</v>
      </c>
      <c r="B27" s="22" t="s">
        <v>15</v>
      </c>
      <c r="C27" s="41">
        <f t="shared" ref="C27:E27" si="43">SUM(C28:C33)</f>
        <v>220000</v>
      </c>
      <c r="D27" s="64">
        <f t="shared" si="43"/>
        <v>260500</v>
      </c>
      <c r="E27" s="47">
        <f t="shared" si="43"/>
        <v>286000</v>
      </c>
      <c r="F27" s="47">
        <f t="shared" ref="F27:G27" si="44">SUM(F28:F33)</f>
        <v>0</v>
      </c>
      <c r="G27" s="47">
        <f t="shared" si="44"/>
        <v>0</v>
      </c>
      <c r="H27" s="47">
        <f t="shared" ref="H27" si="45">SUM(H28:H33)</f>
        <v>0</v>
      </c>
      <c r="I27" s="64">
        <f t="shared" ref="I27:M27" si="46">SUM(I28:I33)</f>
        <v>280550</v>
      </c>
      <c r="J27" s="47">
        <f t="shared" si="46"/>
        <v>286000</v>
      </c>
      <c r="K27" s="47">
        <f t="shared" ref="K27:L27" si="47">SUM(K28:K33)</f>
        <v>0</v>
      </c>
      <c r="L27" s="47">
        <f t="shared" si="47"/>
        <v>0</v>
      </c>
      <c r="M27" s="47">
        <f t="shared" si="46"/>
        <v>0</v>
      </c>
      <c r="N27" s="64">
        <f t="shared" ref="N27:R27" si="48">SUM(N28:N33)</f>
        <v>303000</v>
      </c>
      <c r="O27" s="47">
        <f t="shared" si="48"/>
        <v>286000</v>
      </c>
      <c r="P27" s="47">
        <f t="shared" ref="P27:Q27" si="49">SUM(P28:P33)</f>
        <v>0</v>
      </c>
      <c r="Q27" s="47">
        <f t="shared" si="49"/>
        <v>0</v>
      </c>
      <c r="R27" s="47">
        <f t="shared" si="48"/>
        <v>0</v>
      </c>
      <c r="S27" s="61">
        <f t="shared" si="29"/>
        <v>1.1840909090909091</v>
      </c>
    </row>
    <row r="28" spans="1:19" s="18" customFormat="1" ht="31.5" x14ac:dyDescent="0.25">
      <c r="A28" s="19">
        <v>3221</v>
      </c>
      <c r="B28" s="20" t="s">
        <v>16</v>
      </c>
      <c r="C28" s="42">
        <v>20000</v>
      </c>
      <c r="D28" s="66">
        <v>40000</v>
      </c>
      <c r="E28" s="33">
        <v>25000</v>
      </c>
      <c r="F28" s="33">
        <v>0</v>
      </c>
      <c r="G28" s="33">
        <v>0</v>
      </c>
      <c r="H28" s="33">
        <v>0</v>
      </c>
      <c r="I28" s="66">
        <v>40000</v>
      </c>
      <c r="J28" s="33">
        <v>25000</v>
      </c>
      <c r="K28" s="33">
        <v>0</v>
      </c>
      <c r="L28" s="33">
        <v>0</v>
      </c>
      <c r="M28" s="33">
        <v>0</v>
      </c>
      <c r="N28" s="66">
        <v>40000</v>
      </c>
      <c r="O28" s="33">
        <v>25000</v>
      </c>
      <c r="P28" s="33">
        <v>0</v>
      </c>
      <c r="Q28" s="33">
        <v>0</v>
      </c>
      <c r="R28" s="33">
        <v>0</v>
      </c>
      <c r="S28" s="61">
        <f t="shared" si="29"/>
        <v>2</v>
      </c>
    </row>
    <row r="29" spans="1:19" s="18" customFormat="1" x14ac:dyDescent="0.25">
      <c r="A29" s="19">
        <v>3222</v>
      </c>
      <c r="B29" s="20" t="s">
        <v>17</v>
      </c>
      <c r="C29" s="42">
        <v>0</v>
      </c>
      <c r="D29" s="66">
        <v>0</v>
      </c>
      <c r="E29" s="33">
        <v>110000</v>
      </c>
      <c r="F29" s="33">
        <v>0</v>
      </c>
      <c r="G29" s="33">
        <v>0</v>
      </c>
      <c r="H29" s="33">
        <v>0</v>
      </c>
      <c r="I29" s="66">
        <v>0</v>
      </c>
      <c r="J29" s="33">
        <v>110000</v>
      </c>
      <c r="K29" s="33">
        <v>0</v>
      </c>
      <c r="L29" s="33">
        <v>0</v>
      </c>
      <c r="M29" s="33">
        <v>0</v>
      </c>
      <c r="N29" s="66">
        <v>0</v>
      </c>
      <c r="O29" s="33">
        <v>110000</v>
      </c>
      <c r="P29" s="33">
        <v>0</v>
      </c>
      <c r="Q29" s="33">
        <v>0</v>
      </c>
      <c r="R29" s="33">
        <v>0</v>
      </c>
      <c r="S29" s="61" t="e">
        <f t="shared" si="29"/>
        <v>#DIV/0!</v>
      </c>
    </row>
    <row r="30" spans="1:19" s="18" customFormat="1" x14ac:dyDescent="0.25">
      <c r="A30" s="19">
        <v>3223</v>
      </c>
      <c r="B30" s="20" t="s">
        <v>18</v>
      </c>
      <c r="C30" s="42">
        <v>155000</v>
      </c>
      <c r="D30" s="66">
        <v>170500</v>
      </c>
      <c r="E30" s="33">
        <v>110000</v>
      </c>
      <c r="F30" s="33">
        <v>0</v>
      </c>
      <c r="G30" s="33">
        <v>0</v>
      </c>
      <c r="H30" s="33">
        <v>0</v>
      </c>
      <c r="I30" s="66">
        <v>187550</v>
      </c>
      <c r="J30" s="33">
        <v>110000</v>
      </c>
      <c r="K30" s="33">
        <v>0</v>
      </c>
      <c r="L30" s="33">
        <v>0</v>
      </c>
      <c r="M30" s="33">
        <v>0</v>
      </c>
      <c r="N30" s="66">
        <v>206000</v>
      </c>
      <c r="O30" s="33">
        <v>110000</v>
      </c>
      <c r="P30" s="33">
        <v>0</v>
      </c>
      <c r="Q30" s="33">
        <v>0</v>
      </c>
      <c r="R30" s="33">
        <v>0</v>
      </c>
      <c r="S30" s="61">
        <f t="shared" si="29"/>
        <v>1.1000000000000001</v>
      </c>
    </row>
    <row r="31" spans="1:19" s="18" customFormat="1" ht="31.5" x14ac:dyDescent="0.25">
      <c r="A31" s="19">
        <v>3224</v>
      </c>
      <c r="B31" s="20" t="s">
        <v>19</v>
      </c>
      <c r="C31" s="42">
        <v>25000</v>
      </c>
      <c r="D31" s="66">
        <v>30000</v>
      </c>
      <c r="E31" s="33">
        <v>25000</v>
      </c>
      <c r="F31" s="33">
        <v>0</v>
      </c>
      <c r="G31" s="33">
        <v>0</v>
      </c>
      <c r="H31" s="33">
        <v>0</v>
      </c>
      <c r="I31" s="66">
        <v>33000</v>
      </c>
      <c r="J31" s="33">
        <v>25000</v>
      </c>
      <c r="K31" s="33">
        <v>0</v>
      </c>
      <c r="L31" s="33">
        <v>0</v>
      </c>
      <c r="M31" s="33">
        <v>0</v>
      </c>
      <c r="N31" s="66">
        <v>37000</v>
      </c>
      <c r="O31" s="33">
        <v>25000</v>
      </c>
      <c r="P31" s="33">
        <v>0</v>
      </c>
      <c r="Q31" s="33">
        <v>0</v>
      </c>
      <c r="R31" s="33">
        <v>0</v>
      </c>
      <c r="S31" s="61">
        <f t="shared" si="29"/>
        <v>1.2</v>
      </c>
    </row>
    <row r="32" spans="1:19" s="18" customFormat="1" x14ac:dyDescent="0.25">
      <c r="A32" s="19">
        <v>3225</v>
      </c>
      <c r="B32" s="20" t="s">
        <v>20</v>
      </c>
      <c r="C32" s="42">
        <v>20000</v>
      </c>
      <c r="D32" s="66">
        <v>20000</v>
      </c>
      <c r="E32" s="33">
        <v>16000</v>
      </c>
      <c r="F32" s="33">
        <v>0</v>
      </c>
      <c r="G32" s="33">
        <v>0</v>
      </c>
      <c r="H32" s="33">
        <v>0</v>
      </c>
      <c r="I32" s="66">
        <v>20000</v>
      </c>
      <c r="J32" s="33">
        <v>16000</v>
      </c>
      <c r="K32" s="33">
        <v>0</v>
      </c>
      <c r="L32" s="33">
        <v>0</v>
      </c>
      <c r="M32" s="33">
        <v>0</v>
      </c>
      <c r="N32" s="66">
        <v>20000</v>
      </c>
      <c r="O32" s="33">
        <v>16000</v>
      </c>
      <c r="P32" s="33">
        <v>0</v>
      </c>
      <c r="Q32" s="33">
        <v>0</v>
      </c>
      <c r="R32" s="33">
        <v>0</v>
      </c>
      <c r="S32" s="61">
        <f t="shared" si="29"/>
        <v>1</v>
      </c>
    </row>
    <row r="33" spans="1:19" s="18" customFormat="1" x14ac:dyDescent="0.25">
      <c r="A33" s="19">
        <v>3227</v>
      </c>
      <c r="B33" s="20" t="s">
        <v>65</v>
      </c>
      <c r="C33" s="42">
        <v>0</v>
      </c>
      <c r="D33" s="66">
        <v>0</v>
      </c>
      <c r="E33" s="33">
        <v>0</v>
      </c>
      <c r="F33" s="33">
        <v>0</v>
      </c>
      <c r="G33" s="33">
        <v>0</v>
      </c>
      <c r="H33" s="33">
        <v>0</v>
      </c>
      <c r="I33" s="66">
        <v>0</v>
      </c>
      <c r="J33" s="33">
        <v>0</v>
      </c>
      <c r="K33" s="33">
        <v>0</v>
      </c>
      <c r="L33" s="33">
        <v>0</v>
      </c>
      <c r="M33" s="33">
        <v>0</v>
      </c>
      <c r="N33" s="66">
        <v>0</v>
      </c>
      <c r="O33" s="33">
        <v>0</v>
      </c>
      <c r="P33" s="33">
        <v>0</v>
      </c>
      <c r="Q33" s="33">
        <v>0</v>
      </c>
      <c r="R33" s="33">
        <v>0</v>
      </c>
      <c r="S33" s="61" t="e">
        <f t="shared" si="29"/>
        <v>#DIV/0!</v>
      </c>
    </row>
    <row r="34" spans="1:19" s="18" customFormat="1" ht="19.5" x14ac:dyDescent="0.25">
      <c r="A34" s="21">
        <v>323</v>
      </c>
      <c r="B34" s="22" t="s">
        <v>21</v>
      </c>
      <c r="C34" s="41">
        <f t="shared" ref="C34:E34" si="50">SUM(C35:C43)</f>
        <v>600000</v>
      </c>
      <c r="D34" s="64">
        <f t="shared" si="50"/>
        <v>849500</v>
      </c>
      <c r="E34" s="47">
        <f t="shared" si="50"/>
        <v>163000</v>
      </c>
      <c r="F34" s="47">
        <f t="shared" ref="F34:H34" si="51">SUM(F35:F43)</f>
        <v>0</v>
      </c>
      <c r="G34" s="47">
        <f t="shared" si="51"/>
        <v>30000</v>
      </c>
      <c r="H34" s="47">
        <f t="shared" si="51"/>
        <v>0</v>
      </c>
      <c r="I34" s="64">
        <f t="shared" ref="I34:M34" si="52">SUM(I35:I43)</f>
        <v>916000</v>
      </c>
      <c r="J34" s="47">
        <f t="shared" si="52"/>
        <v>163000</v>
      </c>
      <c r="K34" s="47">
        <f t="shared" ref="K34:L34" si="53">SUM(K35:K43)</f>
        <v>0</v>
      </c>
      <c r="L34" s="47">
        <f t="shared" si="53"/>
        <v>30000</v>
      </c>
      <c r="M34" s="47">
        <f t="shared" si="52"/>
        <v>0</v>
      </c>
      <c r="N34" s="64">
        <f t="shared" ref="N34:R34" si="54">SUM(N35:N43)</f>
        <v>1035000</v>
      </c>
      <c r="O34" s="47">
        <f t="shared" si="54"/>
        <v>163000</v>
      </c>
      <c r="P34" s="47">
        <f t="shared" ref="P34:Q34" si="55">SUM(P35:P43)</f>
        <v>0</v>
      </c>
      <c r="Q34" s="47">
        <f t="shared" si="55"/>
        <v>30000</v>
      </c>
      <c r="R34" s="47">
        <f t="shared" si="54"/>
        <v>0</v>
      </c>
      <c r="S34" s="61">
        <f t="shared" si="29"/>
        <v>1.4158333333333333</v>
      </c>
    </row>
    <row r="35" spans="1:19" s="18" customFormat="1" x14ac:dyDescent="0.25">
      <c r="A35" s="19">
        <v>3231</v>
      </c>
      <c r="B35" s="20" t="s">
        <v>22</v>
      </c>
      <c r="C35" s="42">
        <v>25000</v>
      </c>
      <c r="D35" s="66">
        <v>47000</v>
      </c>
      <c r="E35" s="33">
        <v>25000</v>
      </c>
      <c r="F35" s="33">
        <v>0</v>
      </c>
      <c r="G35" s="33">
        <v>0</v>
      </c>
      <c r="H35" s="33">
        <v>0</v>
      </c>
      <c r="I35" s="66">
        <v>49000</v>
      </c>
      <c r="J35" s="33">
        <v>25000</v>
      </c>
      <c r="K35" s="33">
        <v>0</v>
      </c>
      <c r="L35" s="33">
        <v>0</v>
      </c>
      <c r="M35" s="33">
        <v>0</v>
      </c>
      <c r="N35" s="66">
        <v>50000</v>
      </c>
      <c r="O35" s="33">
        <v>25000</v>
      </c>
      <c r="P35" s="33">
        <v>0</v>
      </c>
      <c r="Q35" s="33">
        <v>0</v>
      </c>
      <c r="R35" s="33">
        <v>0</v>
      </c>
      <c r="S35" s="61">
        <f t="shared" si="29"/>
        <v>1.88</v>
      </c>
    </row>
    <row r="36" spans="1:19" s="18" customFormat="1" ht="31.5" x14ac:dyDescent="0.25">
      <c r="A36" s="19">
        <v>3232</v>
      </c>
      <c r="B36" s="20" t="s">
        <v>23</v>
      </c>
      <c r="C36" s="42">
        <v>40000</v>
      </c>
      <c r="D36" s="66">
        <v>200000</v>
      </c>
      <c r="E36" s="33">
        <v>55000</v>
      </c>
      <c r="F36" s="33">
        <v>0</v>
      </c>
      <c r="G36" s="33">
        <v>30000</v>
      </c>
      <c r="H36" s="33">
        <v>0</v>
      </c>
      <c r="I36" s="66">
        <v>200000</v>
      </c>
      <c r="J36" s="33">
        <v>55000</v>
      </c>
      <c r="K36" s="33">
        <v>0</v>
      </c>
      <c r="L36" s="33">
        <v>30000</v>
      </c>
      <c r="M36" s="33">
        <v>0</v>
      </c>
      <c r="N36" s="66">
        <v>200000</v>
      </c>
      <c r="O36" s="33">
        <v>55000</v>
      </c>
      <c r="P36" s="33">
        <v>0</v>
      </c>
      <c r="Q36" s="33">
        <v>30000</v>
      </c>
      <c r="R36" s="33">
        <v>0</v>
      </c>
      <c r="S36" s="61">
        <f t="shared" si="29"/>
        <v>5</v>
      </c>
    </row>
    <row r="37" spans="1:19" s="18" customFormat="1" x14ac:dyDescent="0.25">
      <c r="A37" s="19">
        <v>3233</v>
      </c>
      <c r="B37" s="20" t="s">
        <v>24</v>
      </c>
      <c r="C37" s="42">
        <v>3000</v>
      </c>
      <c r="D37" s="66">
        <v>5000</v>
      </c>
      <c r="E37" s="33">
        <v>40000</v>
      </c>
      <c r="F37" s="33">
        <v>0</v>
      </c>
      <c r="G37" s="33">
        <v>0</v>
      </c>
      <c r="H37" s="33">
        <v>0</v>
      </c>
      <c r="I37" s="66">
        <v>5000</v>
      </c>
      <c r="J37" s="33">
        <v>40000</v>
      </c>
      <c r="K37" s="33">
        <v>0</v>
      </c>
      <c r="L37" s="33">
        <v>0</v>
      </c>
      <c r="M37" s="33">
        <v>0</v>
      </c>
      <c r="N37" s="66">
        <v>5000</v>
      </c>
      <c r="O37" s="33">
        <v>40000</v>
      </c>
      <c r="P37" s="33">
        <v>0</v>
      </c>
      <c r="Q37" s="33">
        <v>0</v>
      </c>
      <c r="R37" s="33">
        <v>0</v>
      </c>
      <c r="S37" s="61">
        <f t="shared" si="29"/>
        <v>1.6666666666666667</v>
      </c>
    </row>
    <row r="38" spans="1:19" s="18" customFormat="1" x14ac:dyDescent="0.25">
      <c r="A38" s="19">
        <v>3234</v>
      </c>
      <c r="B38" s="20" t="s">
        <v>25</v>
      </c>
      <c r="C38" s="42">
        <v>25000</v>
      </c>
      <c r="D38" s="66">
        <v>27500</v>
      </c>
      <c r="E38" s="33">
        <v>18000</v>
      </c>
      <c r="F38" s="33">
        <v>0</v>
      </c>
      <c r="G38" s="33">
        <v>0</v>
      </c>
      <c r="H38" s="33">
        <v>0</v>
      </c>
      <c r="I38" s="66">
        <v>29000</v>
      </c>
      <c r="J38" s="33">
        <v>18000</v>
      </c>
      <c r="K38" s="33">
        <v>0</v>
      </c>
      <c r="L38" s="33">
        <v>0</v>
      </c>
      <c r="M38" s="33">
        <v>0</v>
      </c>
      <c r="N38" s="66">
        <v>30000</v>
      </c>
      <c r="O38" s="33">
        <v>18000</v>
      </c>
      <c r="P38" s="33">
        <v>0</v>
      </c>
      <c r="Q38" s="33">
        <v>0</v>
      </c>
      <c r="R38" s="33">
        <v>0</v>
      </c>
      <c r="S38" s="61">
        <f t="shared" si="29"/>
        <v>1.1000000000000001</v>
      </c>
    </row>
    <row r="39" spans="1:19" s="18" customFormat="1" x14ac:dyDescent="0.25">
      <c r="A39" s="19">
        <v>3235</v>
      </c>
      <c r="B39" s="20" t="s">
        <v>26</v>
      </c>
      <c r="C39" s="42">
        <v>90000</v>
      </c>
      <c r="D39" s="66">
        <v>60000</v>
      </c>
      <c r="E39" s="33">
        <v>0</v>
      </c>
      <c r="F39" s="33">
        <v>0</v>
      </c>
      <c r="G39" s="33">
        <v>0</v>
      </c>
      <c r="H39" s="33">
        <v>0</v>
      </c>
      <c r="I39" s="66">
        <v>60000</v>
      </c>
      <c r="J39" s="33">
        <v>0</v>
      </c>
      <c r="K39" s="33">
        <v>0</v>
      </c>
      <c r="L39" s="33">
        <v>0</v>
      </c>
      <c r="M39" s="33">
        <v>0</v>
      </c>
      <c r="N39" s="66">
        <v>60000</v>
      </c>
      <c r="O39" s="33">
        <v>0</v>
      </c>
      <c r="P39" s="33">
        <v>0</v>
      </c>
      <c r="Q39" s="33">
        <v>0</v>
      </c>
      <c r="R39" s="33">
        <v>0</v>
      </c>
      <c r="S39" s="61">
        <f t="shared" si="29"/>
        <v>0.66666666666666663</v>
      </c>
    </row>
    <row r="40" spans="1:19" s="18" customFormat="1" x14ac:dyDescent="0.25">
      <c r="A40" s="19">
        <v>3236</v>
      </c>
      <c r="B40" s="20" t="s">
        <v>27</v>
      </c>
      <c r="C40" s="42">
        <v>7000</v>
      </c>
      <c r="D40" s="66">
        <v>20000</v>
      </c>
      <c r="E40" s="33">
        <v>10000</v>
      </c>
      <c r="F40" s="33">
        <v>0</v>
      </c>
      <c r="G40" s="33">
        <v>0</v>
      </c>
      <c r="H40" s="33">
        <v>0</v>
      </c>
      <c r="I40" s="66">
        <v>3000</v>
      </c>
      <c r="J40" s="33">
        <v>10000</v>
      </c>
      <c r="K40" s="33">
        <v>0</v>
      </c>
      <c r="L40" s="33">
        <v>0</v>
      </c>
      <c r="M40" s="33">
        <v>0</v>
      </c>
      <c r="N40" s="66">
        <v>20000</v>
      </c>
      <c r="O40" s="33">
        <v>10000</v>
      </c>
      <c r="P40" s="33">
        <v>0</v>
      </c>
      <c r="Q40" s="33">
        <v>0</v>
      </c>
      <c r="R40" s="33">
        <v>0</v>
      </c>
      <c r="S40" s="61">
        <f t="shared" si="29"/>
        <v>2.8571428571428572</v>
      </c>
    </row>
    <row r="41" spans="1:19" s="18" customFormat="1" x14ac:dyDescent="0.25">
      <c r="A41" s="19">
        <v>3237</v>
      </c>
      <c r="B41" s="20" t="s">
        <v>53</v>
      </c>
      <c r="C41" s="42">
        <v>160000</v>
      </c>
      <c r="D41" s="66">
        <v>470000</v>
      </c>
      <c r="E41" s="33">
        <v>5000</v>
      </c>
      <c r="F41" s="33">
        <v>0</v>
      </c>
      <c r="G41" s="33">
        <v>0</v>
      </c>
      <c r="H41" s="33">
        <v>0</v>
      </c>
      <c r="I41" s="66">
        <v>550000</v>
      </c>
      <c r="J41" s="33">
        <v>5000</v>
      </c>
      <c r="K41" s="33">
        <v>0</v>
      </c>
      <c r="L41" s="33">
        <v>0</v>
      </c>
      <c r="M41" s="33">
        <v>0</v>
      </c>
      <c r="N41" s="66">
        <v>650000</v>
      </c>
      <c r="O41" s="33">
        <v>5000</v>
      </c>
      <c r="P41" s="33">
        <v>0</v>
      </c>
      <c r="Q41" s="33">
        <v>0</v>
      </c>
      <c r="R41" s="33">
        <v>0</v>
      </c>
      <c r="S41" s="61">
        <f t="shared" si="29"/>
        <v>2.9375</v>
      </c>
    </row>
    <row r="42" spans="1:19" s="18" customFormat="1" x14ac:dyDescent="0.25">
      <c r="A42" s="19">
        <v>3238</v>
      </c>
      <c r="B42" s="20" t="s">
        <v>66</v>
      </c>
      <c r="C42" s="42">
        <v>0</v>
      </c>
      <c r="D42" s="66">
        <v>10000</v>
      </c>
      <c r="E42" s="33">
        <v>0</v>
      </c>
      <c r="F42" s="33">
        <v>0</v>
      </c>
      <c r="G42" s="33">
        <v>0</v>
      </c>
      <c r="H42" s="33">
        <v>0</v>
      </c>
      <c r="I42" s="66">
        <v>10000</v>
      </c>
      <c r="J42" s="33">
        <v>0</v>
      </c>
      <c r="K42" s="33">
        <v>0</v>
      </c>
      <c r="L42" s="33">
        <v>0</v>
      </c>
      <c r="M42" s="33">
        <v>0</v>
      </c>
      <c r="N42" s="66">
        <v>10000</v>
      </c>
      <c r="O42" s="33">
        <v>0</v>
      </c>
      <c r="P42" s="33">
        <v>0</v>
      </c>
      <c r="Q42" s="33">
        <v>0</v>
      </c>
      <c r="R42" s="33">
        <v>0</v>
      </c>
      <c r="S42" s="61" t="e">
        <f t="shared" si="29"/>
        <v>#DIV/0!</v>
      </c>
    </row>
    <row r="43" spans="1:19" s="18" customFormat="1" x14ac:dyDescent="0.25">
      <c r="A43" s="19">
        <v>3239</v>
      </c>
      <c r="B43" s="20" t="s">
        <v>28</v>
      </c>
      <c r="C43" s="42">
        <v>250000</v>
      </c>
      <c r="D43" s="66">
        <v>10000</v>
      </c>
      <c r="E43" s="33">
        <v>10000</v>
      </c>
      <c r="F43" s="33">
        <v>0</v>
      </c>
      <c r="G43" s="33">
        <v>0</v>
      </c>
      <c r="H43" s="33">
        <v>0</v>
      </c>
      <c r="I43" s="66">
        <v>10000</v>
      </c>
      <c r="J43" s="33">
        <v>10000</v>
      </c>
      <c r="K43" s="33">
        <v>0</v>
      </c>
      <c r="L43" s="33">
        <v>0</v>
      </c>
      <c r="M43" s="33">
        <v>0</v>
      </c>
      <c r="N43" s="66">
        <v>10000</v>
      </c>
      <c r="O43" s="33">
        <v>10000</v>
      </c>
      <c r="P43" s="33">
        <v>0</v>
      </c>
      <c r="Q43" s="33">
        <v>0</v>
      </c>
      <c r="R43" s="33">
        <v>0</v>
      </c>
      <c r="S43" s="61">
        <f t="shared" si="29"/>
        <v>0.04</v>
      </c>
    </row>
    <row r="44" spans="1:19" s="18" customFormat="1" ht="31.5" x14ac:dyDescent="0.25">
      <c r="A44" s="21">
        <v>324</v>
      </c>
      <c r="B44" s="22" t="s">
        <v>29</v>
      </c>
      <c r="C44" s="41">
        <f t="shared" ref="C44:R44" si="56">C45</f>
        <v>0</v>
      </c>
      <c r="D44" s="64">
        <f t="shared" si="56"/>
        <v>0</v>
      </c>
      <c r="E44" s="47">
        <f t="shared" si="56"/>
        <v>0</v>
      </c>
      <c r="F44" s="47">
        <f t="shared" si="56"/>
        <v>0</v>
      </c>
      <c r="G44" s="47">
        <f t="shared" si="56"/>
        <v>0</v>
      </c>
      <c r="H44" s="47">
        <f t="shared" si="56"/>
        <v>0</v>
      </c>
      <c r="I44" s="64">
        <f t="shared" si="56"/>
        <v>0</v>
      </c>
      <c r="J44" s="47">
        <f t="shared" si="56"/>
        <v>0</v>
      </c>
      <c r="K44" s="47">
        <f t="shared" si="56"/>
        <v>0</v>
      </c>
      <c r="L44" s="47">
        <f t="shared" si="56"/>
        <v>0</v>
      </c>
      <c r="M44" s="47">
        <f t="shared" si="56"/>
        <v>0</v>
      </c>
      <c r="N44" s="64">
        <f t="shared" si="56"/>
        <v>0</v>
      </c>
      <c r="O44" s="47">
        <f t="shared" si="56"/>
        <v>0</v>
      </c>
      <c r="P44" s="47">
        <f t="shared" si="56"/>
        <v>0</v>
      </c>
      <c r="Q44" s="47">
        <f t="shared" si="56"/>
        <v>0</v>
      </c>
      <c r="R44" s="47">
        <f t="shared" si="56"/>
        <v>0</v>
      </c>
      <c r="S44" s="61" t="e">
        <f t="shared" si="29"/>
        <v>#DIV/0!</v>
      </c>
    </row>
    <row r="45" spans="1:19" s="18" customFormat="1" ht="31.5" x14ac:dyDescent="0.25">
      <c r="A45" s="19">
        <v>3241</v>
      </c>
      <c r="B45" s="20" t="s">
        <v>29</v>
      </c>
      <c r="C45" s="42">
        <v>0</v>
      </c>
      <c r="D45" s="66">
        <v>0</v>
      </c>
      <c r="E45" s="33">
        <v>0</v>
      </c>
      <c r="F45" s="33">
        <v>0</v>
      </c>
      <c r="G45" s="33">
        <v>0</v>
      </c>
      <c r="H45" s="33">
        <v>0</v>
      </c>
      <c r="I45" s="66">
        <v>0</v>
      </c>
      <c r="J45" s="33">
        <v>0</v>
      </c>
      <c r="K45" s="33">
        <v>0</v>
      </c>
      <c r="L45" s="33">
        <v>0</v>
      </c>
      <c r="M45" s="33">
        <v>0</v>
      </c>
      <c r="N45" s="66">
        <v>0</v>
      </c>
      <c r="O45" s="33">
        <v>0</v>
      </c>
      <c r="P45" s="33">
        <v>0</v>
      </c>
      <c r="Q45" s="33">
        <v>0</v>
      </c>
      <c r="R45" s="33">
        <v>0</v>
      </c>
      <c r="S45" s="61" t="e">
        <f t="shared" si="29"/>
        <v>#DIV/0!</v>
      </c>
    </row>
    <row r="46" spans="1:19" s="18" customFormat="1" ht="19.5" x14ac:dyDescent="0.25">
      <c r="A46" s="21">
        <v>329</v>
      </c>
      <c r="B46" s="22" t="s">
        <v>30</v>
      </c>
      <c r="C46" s="41">
        <f>SUM(C47:C52)</f>
        <v>179000</v>
      </c>
      <c r="D46" s="64">
        <f t="shared" ref="D46:E46" si="57">SUM(D47:D52)</f>
        <v>211000</v>
      </c>
      <c r="E46" s="47">
        <f t="shared" si="57"/>
        <v>10000</v>
      </c>
      <c r="F46" s="47">
        <f t="shared" ref="F46:G46" si="58">SUM(F47:F52)</f>
        <v>0</v>
      </c>
      <c r="G46" s="47">
        <f t="shared" si="58"/>
        <v>0</v>
      </c>
      <c r="H46" s="47">
        <f t="shared" ref="H46" si="59">SUM(H47:H52)</f>
        <v>0</v>
      </c>
      <c r="I46" s="64">
        <f t="shared" ref="I46:M46" si="60">SUM(I47:I52)</f>
        <v>211000</v>
      </c>
      <c r="J46" s="47">
        <f t="shared" si="60"/>
        <v>10000</v>
      </c>
      <c r="K46" s="47">
        <f t="shared" ref="K46:L46" si="61">SUM(K47:K52)</f>
        <v>0</v>
      </c>
      <c r="L46" s="47">
        <f t="shared" si="61"/>
        <v>0</v>
      </c>
      <c r="M46" s="47">
        <f t="shared" si="60"/>
        <v>0</v>
      </c>
      <c r="N46" s="64">
        <f t="shared" ref="N46:R46" si="62">SUM(N47:N52)</f>
        <v>211000</v>
      </c>
      <c r="O46" s="47">
        <f t="shared" si="62"/>
        <v>10000</v>
      </c>
      <c r="P46" s="47">
        <f t="shared" ref="P46:Q46" si="63">SUM(P47:P52)</f>
        <v>0</v>
      </c>
      <c r="Q46" s="47">
        <f t="shared" si="63"/>
        <v>0</v>
      </c>
      <c r="R46" s="47">
        <f t="shared" si="62"/>
        <v>0</v>
      </c>
      <c r="S46" s="61">
        <f t="shared" si="29"/>
        <v>1.1787709497206704</v>
      </c>
    </row>
    <row r="47" spans="1:19" s="18" customFormat="1" ht="31.5" x14ac:dyDescent="0.25">
      <c r="A47" s="19">
        <v>3291</v>
      </c>
      <c r="B47" s="20" t="s">
        <v>60</v>
      </c>
      <c r="C47" s="42">
        <v>112000</v>
      </c>
      <c r="D47" s="66">
        <v>112000</v>
      </c>
      <c r="E47" s="33">
        <v>0</v>
      </c>
      <c r="F47" s="33">
        <v>0</v>
      </c>
      <c r="G47" s="33">
        <v>0</v>
      </c>
      <c r="H47" s="33">
        <v>0</v>
      </c>
      <c r="I47" s="66">
        <v>112000</v>
      </c>
      <c r="J47" s="33">
        <v>0</v>
      </c>
      <c r="K47" s="33">
        <v>0</v>
      </c>
      <c r="L47" s="33">
        <v>0</v>
      </c>
      <c r="M47" s="33">
        <v>0</v>
      </c>
      <c r="N47" s="66">
        <v>112000</v>
      </c>
      <c r="O47" s="33">
        <v>0</v>
      </c>
      <c r="P47" s="33">
        <v>0</v>
      </c>
      <c r="Q47" s="33">
        <v>0</v>
      </c>
      <c r="R47" s="33">
        <v>0</v>
      </c>
      <c r="S47" s="61">
        <f t="shared" si="29"/>
        <v>1</v>
      </c>
    </row>
    <row r="48" spans="1:19" s="18" customFormat="1" x14ac:dyDescent="0.25">
      <c r="A48" s="19">
        <v>3292</v>
      </c>
      <c r="B48" s="20" t="s">
        <v>31</v>
      </c>
      <c r="C48" s="42">
        <v>35000</v>
      </c>
      <c r="D48" s="66">
        <v>35000</v>
      </c>
      <c r="E48" s="33">
        <v>0</v>
      </c>
      <c r="F48" s="33">
        <v>0</v>
      </c>
      <c r="G48" s="33">
        <v>0</v>
      </c>
      <c r="H48" s="33">
        <v>0</v>
      </c>
      <c r="I48" s="66">
        <v>35000</v>
      </c>
      <c r="J48" s="33">
        <v>0</v>
      </c>
      <c r="K48" s="33">
        <v>0</v>
      </c>
      <c r="L48" s="33">
        <v>0</v>
      </c>
      <c r="M48" s="33">
        <v>0</v>
      </c>
      <c r="N48" s="66">
        <v>35000</v>
      </c>
      <c r="O48" s="33">
        <v>0</v>
      </c>
      <c r="P48" s="33">
        <v>0</v>
      </c>
      <c r="Q48" s="33">
        <v>0</v>
      </c>
      <c r="R48" s="33">
        <v>0</v>
      </c>
      <c r="S48" s="61">
        <f t="shared" si="29"/>
        <v>1</v>
      </c>
    </row>
    <row r="49" spans="1:19" s="18" customFormat="1" x14ac:dyDescent="0.25">
      <c r="A49" s="19">
        <v>3293</v>
      </c>
      <c r="B49" s="20" t="s">
        <v>32</v>
      </c>
      <c r="C49" s="42">
        <v>20000</v>
      </c>
      <c r="D49" s="66">
        <v>30000</v>
      </c>
      <c r="E49" s="33">
        <v>0</v>
      </c>
      <c r="F49" s="33">
        <v>0</v>
      </c>
      <c r="G49" s="33">
        <v>0</v>
      </c>
      <c r="H49" s="33">
        <v>0</v>
      </c>
      <c r="I49" s="66">
        <v>30000</v>
      </c>
      <c r="J49" s="33">
        <v>0</v>
      </c>
      <c r="K49" s="33">
        <v>0</v>
      </c>
      <c r="L49" s="33">
        <v>0</v>
      </c>
      <c r="M49" s="33">
        <v>0</v>
      </c>
      <c r="N49" s="66">
        <v>30000</v>
      </c>
      <c r="O49" s="33">
        <v>0</v>
      </c>
      <c r="P49" s="33">
        <v>0</v>
      </c>
      <c r="Q49" s="33">
        <v>0</v>
      </c>
      <c r="R49" s="33">
        <v>0</v>
      </c>
      <c r="S49" s="61">
        <f t="shared" si="29"/>
        <v>1.5</v>
      </c>
    </row>
    <row r="50" spans="1:19" s="18" customFormat="1" x14ac:dyDescent="0.25">
      <c r="A50" s="19">
        <v>3294</v>
      </c>
      <c r="B50" s="20" t="s">
        <v>61</v>
      </c>
      <c r="C50" s="42">
        <v>2000</v>
      </c>
      <c r="D50" s="66">
        <v>3000</v>
      </c>
      <c r="E50" s="33">
        <v>0</v>
      </c>
      <c r="F50" s="33">
        <v>0</v>
      </c>
      <c r="G50" s="33">
        <v>0</v>
      </c>
      <c r="H50" s="33">
        <v>0</v>
      </c>
      <c r="I50" s="66">
        <v>3000</v>
      </c>
      <c r="J50" s="33">
        <v>0</v>
      </c>
      <c r="K50" s="33">
        <v>0</v>
      </c>
      <c r="L50" s="33">
        <v>0</v>
      </c>
      <c r="M50" s="33">
        <v>0</v>
      </c>
      <c r="N50" s="66">
        <v>3000</v>
      </c>
      <c r="O50" s="33">
        <v>0</v>
      </c>
      <c r="P50" s="33">
        <v>0</v>
      </c>
      <c r="Q50" s="33">
        <v>0</v>
      </c>
      <c r="R50" s="33">
        <v>0</v>
      </c>
      <c r="S50" s="61">
        <f t="shared" si="29"/>
        <v>1.5</v>
      </c>
    </row>
    <row r="51" spans="1:19" s="18" customFormat="1" x14ac:dyDescent="0.25">
      <c r="A51" s="19">
        <v>3295</v>
      </c>
      <c r="B51" s="20" t="s">
        <v>67</v>
      </c>
      <c r="C51" s="42">
        <v>0</v>
      </c>
      <c r="D51" s="66">
        <v>1000</v>
      </c>
      <c r="E51" s="33">
        <v>0</v>
      </c>
      <c r="F51" s="33">
        <v>0</v>
      </c>
      <c r="G51" s="33">
        <v>0</v>
      </c>
      <c r="H51" s="33">
        <v>0</v>
      </c>
      <c r="I51" s="66">
        <v>1000</v>
      </c>
      <c r="J51" s="33">
        <v>0</v>
      </c>
      <c r="K51" s="33">
        <v>0</v>
      </c>
      <c r="L51" s="33">
        <v>0</v>
      </c>
      <c r="M51" s="33">
        <v>0</v>
      </c>
      <c r="N51" s="66">
        <v>1000</v>
      </c>
      <c r="O51" s="33">
        <v>0</v>
      </c>
      <c r="P51" s="33">
        <v>0</v>
      </c>
      <c r="Q51" s="33">
        <v>0</v>
      </c>
      <c r="R51" s="33">
        <v>0</v>
      </c>
      <c r="S51" s="61" t="e">
        <f t="shared" si="29"/>
        <v>#DIV/0!</v>
      </c>
    </row>
    <row r="52" spans="1:19" s="18" customFormat="1" ht="18.75" customHeight="1" x14ac:dyDescent="0.25">
      <c r="A52" s="19">
        <v>3299</v>
      </c>
      <c r="B52" s="20" t="s">
        <v>30</v>
      </c>
      <c r="C52" s="42">
        <v>10000</v>
      </c>
      <c r="D52" s="66">
        <v>30000</v>
      </c>
      <c r="E52" s="33">
        <v>10000</v>
      </c>
      <c r="F52" s="33">
        <v>0</v>
      </c>
      <c r="G52" s="33">
        <v>0</v>
      </c>
      <c r="H52" s="33">
        <v>0</v>
      </c>
      <c r="I52" s="66">
        <v>30000</v>
      </c>
      <c r="J52" s="33">
        <v>10000</v>
      </c>
      <c r="K52" s="33">
        <v>0</v>
      </c>
      <c r="L52" s="33">
        <v>0</v>
      </c>
      <c r="M52" s="33">
        <v>0</v>
      </c>
      <c r="N52" s="66">
        <v>30000</v>
      </c>
      <c r="O52" s="33">
        <v>10000</v>
      </c>
      <c r="P52" s="33">
        <v>0</v>
      </c>
      <c r="Q52" s="33">
        <v>0</v>
      </c>
      <c r="R52" s="33">
        <v>0</v>
      </c>
      <c r="S52" s="61">
        <f t="shared" si="29"/>
        <v>3</v>
      </c>
    </row>
    <row r="53" spans="1:19" x14ac:dyDescent="0.25">
      <c r="A53" s="23">
        <v>34</v>
      </c>
      <c r="B53" s="24" t="s">
        <v>33</v>
      </c>
      <c r="C53" s="40">
        <f t="shared" ref="C53:R53" si="64">C54</f>
        <v>3500</v>
      </c>
      <c r="D53" s="63">
        <f t="shared" si="64"/>
        <v>2000</v>
      </c>
      <c r="E53" s="57">
        <f t="shared" si="64"/>
        <v>0</v>
      </c>
      <c r="F53" s="57">
        <f t="shared" si="64"/>
        <v>0</v>
      </c>
      <c r="G53" s="57">
        <f t="shared" si="64"/>
        <v>0</v>
      </c>
      <c r="H53" s="57">
        <f t="shared" si="64"/>
        <v>0</v>
      </c>
      <c r="I53" s="63">
        <f t="shared" si="64"/>
        <v>2000</v>
      </c>
      <c r="J53" s="57">
        <f t="shared" si="64"/>
        <v>0</v>
      </c>
      <c r="K53" s="57">
        <f t="shared" si="64"/>
        <v>0</v>
      </c>
      <c r="L53" s="57">
        <f t="shared" si="64"/>
        <v>0</v>
      </c>
      <c r="M53" s="57">
        <f t="shared" si="64"/>
        <v>0</v>
      </c>
      <c r="N53" s="63">
        <f t="shared" si="64"/>
        <v>2000</v>
      </c>
      <c r="O53" s="57">
        <f t="shared" si="64"/>
        <v>0</v>
      </c>
      <c r="P53" s="57">
        <f t="shared" si="64"/>
        <v>0</v>
      </c>
      <c r="Q53" s="57">
        <f t="shared" si="64"/>
        <v>0</v>
      </c>
      <c r="R53" s="57">
        <f t="shared" si="64"/>
        <v>0</v>
      </c>
      <c r="S53" s="60">
        <f t="shared" si="29"/>
        <v>0.5714285714285714</v>
      </c>
    </row>
    <row r="54" spans="1:19" s="18" customFormat="1" ht="19.5" x14ac:dyDescent="0.25">
      <c r="A54" s="21">
        <v>343</v>
      </c>
      <c r="B54" s="22" t="s">
        <v>34</v>
      </c>
      <c r="C54" s="41">
        <f t="shared" ref="C54:E54" si="65">SUM(C55:C57)</f>
        <v>3500</v>
      </c>
      <c r="D54" s="64">
        <f t="shared" si="65"/>
        <v>2000</v>
      </c>
      <c r="E54" s="47">
        <f t="shared" si="65"/>
        <v>0</v>
      </c>
      <c r="F54" s="47">
        <f t="shared" ref="F54:G54" si="66">SUM(F55:F57)</f>
        <v>0</v>
      </c>
      <c r="G54" s="47">
        <f t="shared" si="66"/>
        <v>0</v>
      </c>
      <c r="H54" s="47">
        <f t="shared" ref="H54" si="67">SUM(H55:H57)</f>
        <v>0</v>
      </c>
      <c r="I54" s="64">
        <f t="shared" ref="I54:M54" si="68">SUM(I55:I57)</f>
        <v>2000</v>
      </c>
      <c r="J54" s="47">
        <f t="shared" si="68"/>
        <v>0</v>
      </c>
      <c r="K54" s="47">
        <f t="shared" ref="K54:L54" si="69">SUM(K55:K57)</f>
        <v>0</v>
      </c>
      <c r="L54" s="47">
        <f t="shared" si="69"/>
        <v>0</v>
      </c>
      <c r="M54" s="47">
        <f t="shared" si="68"/>
        <v>0</v>
      </c>
      <c r="N54" s="64">
        <f t="shared" ref="N54:R54" si="70">SUM(N55:N57)</f>
        <v>2000</v>
      </c>
      <c r="O54" s="47">
        <f t="shared" si="70"/>
        <v>0</v>
      </c>
      <c r="P54" s="47">
        <f t="shared" ref="P54:Q54" si="71">SUM(P55:P57)</f>
        <v>0</v>
      </c>
      <c r="Q54" s="47">
        <f t="shared" si="71"/>
        <v>0</v>
      </c>
      <c r="R54" s="47">
        <f t="shared" si="70"/>
        <v>0</v>
      </c>
      <c r="S54" s="61">
        <f t="shared" si="29"/>
        <v>0.5714285714285714</v>
      </c>
    </row>
    <row r="55" spans="1:19" s="18" customFormat="1" ht="31.5" x14ac:dyDescent="0.25">
      <c r="A55" s="19">
        <v>3431</v>
      </c>
      <c r="B55" s="20" t="s">
        <v>35</v>
      </c>
      <c r="C55" s="42">
        <v>3500</v>
      </c>
      <c r="D55" s="66">
        <v>2000</v>
      </c>
      <c r="E55" s="33">
        <v>0</v>
      </c>
      <c r="F55" s="33">
        <v>0</v>
      </c>
      <c r="G55" s="33">
        <v>0</v>
      </c>
      <c r="H55" s="33">
        <v>0</v>
      </c>
      <c r="I55" s="66">
        <v>2000</v>
      </c>
      <c r="J55" s="33">
        <v>0</v>
      </c>
      <c r="K55" s="33">
        <v>0</v>
      </c>
      <c r="L55" s="33">
        <v>0</v>
      </c>
      <c r="M55" s="33">
        <v>0</v>
      </c>
      <c r="N55" s="66">
        <v>2000</v>
      </c>
      <c r="O55" s="33">
        <v>0</v>
      </c>
      <c r="P55" s="33">
        <v>0</v>
      </c>
      <c r="Q55" s="33">
        <v>0</v>
      </c>
      <c r="R55" s="33">
        <v>0</v>
      </c>
      <c r="S55" s="61">
        <f t="shared" si="29"/>
        <v>0.5714285714285714</v>
      </c>
    </row>
    <row r="56" spans="1:19" s="18" customFormat="1" x14ac:dyDescent="0.25">
      <c r="A56" s="19">
        <v>3433</v>
      </c>
      <c r="B56" s="20" t="s">
        <v>36</v>
      </c>
      <c r="C56" s="42">
        <v>0</v>
      </c>
      <c r="D56" s="66">
        <v>0</v>
      </c>
      <c r="E56" s="33">
        <v>0</v>
      </c>
      <c r="F56" s="33">
        <v>0</v>
      </c>
      <c r="G56" s="33">
        <v>0</v>
      </c>
      <c r="H56" s="33">
        <v>0</v>
      </c>
      <c r="I56" s="66">
        <v>0</v>
      </c>
      <c r="J56" s="33">
        <v>0</v>
      </c>
      <c r="K56" s="33">
        <v>0</v>
      </c>
      <c r="L56" s="33">
        <v>0</v>
      </c>
      <c r="M56" s="33">
        <v>0</v>
      </c>
      <c r="N56" s="66">
        <v>0</v>
      </c>
      <c r="O56" s="33">
        <v>0</v>
      </c>
      <c r="P56" s="33">
        <v>0</v>
      </c>
      <c r="Q56" s="33">
        <v>0</v>
      </c>
      <c r="R56" s="33">
        <v>0</v>
      </c>
      <c r="S56" s="61" t="e">
        <f t="shared" si="29"/>
        <v>#DIV/0!</v>
      </c>
    </row>
    <row r="57" spans="1:19" s="18" customFormat="1" x14ac:dyDescent="0.25">
      <c r="A57" s="19">
        <v>3434</v>
      </c>
      <c r="B57" s="20" t="s">
        <v>68</v>
      </c>
      <c r="C57" s="42">
        <v>0</v>
      </c>
      <c r="D57" s="66">
        <v>0</v>
      </c>
      <c r="E57" s="33">
        <v>0</v>
      </c>
      <c r="F57" s="33">
        <v>0</v>
      </c>
      <c r="G57" s="33">
        <v>0</v>
      </c>
      <c r="H57" s="33">
        <v>0</v>
      </c>
      <c r="I57" s="66">
        <v>0</v>
      </c>
      <c r="J57" s="33">
        <v>0</v>
      </c>
      <c r="K57" s="33">
        <v>0</v>
      </c>
      <c r="L57" s="33">
        <v>0</v>
      </c>
      <c r="M57" s="33">
        <v>0</v>
      </c>
      <c r="N57" s="66">
        <v>0</v>
      </c>
      <c r="O57" s="33">
        <v>0</v>
      </c>
      <c r="P57" s="33">
        <v>0</v>
      </c>
      <c r="Q57" s="33">
        <v>0</v>
      </c>
      <c r="R57" s="33">
        <v>0</v>
      </c>
      <c r="S57" s="61" t="e">
        <f t="shared" si="29"/>
        <v>#DIV/0!</v>
      </c>
    </row>
    <row r="58" spans="1:19" ht="31.5" x14ac:dyDescent="0.25">
      <c r="A58" s="23">
        <v>37</v>
      </c>
      <c r="B58" s="24" t="s">
        <v>72</v>
      </c>
      <c r="C58" s="40">
        <f t="shared" ref="C58:R59" si="72">C59</f>
        <v>0</v>
      </c>
      <c r="D58" s="63">
        <f t="shared" si="72"/>
        <v>0</v>
      </c>
      <c r="E58" s="57">
        <f t="shared" si="72"/>
        <v>25000</v>
      </c>
      <c r="F58" s="57">
        <f t="shared" si="72"/>
        <v>0</v>
      </c>
      <c r="G58" s="57">
        <f t="shared" si="72"/>
        <v>0</v>
      </c>
      <c r="H58" s="57">
        <f t="shared" si="72"/>
        <v>0</v>
      </c>
      <c r="I58" s="63">
        <f t="shared" si="72"/>
        <v>0</v>
      </c>
      <c r="J58" s="57">
        <f t="shared" si="72"/>
        <v>25000</v>
      </c>
      <c r="K58" s="57">
        <f t="shared" si="72"/>
        <v>0</v>
      </c>
      <c r="L58" s="57">
        <f t="shared" si="72"/>
        <v>0</v>
      </c>
      <c r="M58" s="57">
        <f t="shared" si="72"/>
        <v>0</v>
      </c>
      <c r="N58" s="63">
        <f t="shared" si="72"/>
        <v>0</v>
      </c>
      <c r="O58" s="57">
        <f t="shared" si="72"/>
        <v>25000</v>
      </c>
      <c r="P58" s="57">
        <f t="shared" si="72"/>
        <v>0</v>
      </c>
      <c r="Q58" s="57">
        <f t="shared" si="72"/>
        <v>0</v>
      </c>
      <c r="R58" s="57">
        <f t="shared" si="72"/>
        <v>0</v>
      </c>
      <c r="S58" s="60" t="e">
        <f t="shared" si="29"/>
        <v>#DIV/0!</v>
      </c>
    </row>
    <row r="59" spans="1:19" s="18" customFormat="1" ht="31.5" x14ac:dyDescent="0.25">
      <c r="A59" s="21">
        <v>372</v>
      </c>
      <c r="B59" s="22" t="s">
        <v>58</v>
      </c>
      <c r="C59" s="41">
        <f t="shared" si="72"/>
        <v>0</v>
      </c>
      <c r="D59" s="64">
        <f t="shared" si="72"/>
        <v>0</v>
      </c>
      <c r="E59" s="47">
        <f t="shared" si="72"/>
        <v>25000</v>
      </c>
      <c r="F59" s="47">
        <f t="shared" si="72"/>
        <v>0</v>
      </c>
      <c r="G59" s="47">
        <f t="shared" si="72"/>
        <v>0</v>
      </c>
      <c r="H59" s="47">
        <f t="shared" si="72"/>
        <v>0</v>
      </c>
      <c r="I59" s="64">
        <f t="shared" si="72"/>
        <v>0</v>
      </c>
      <c r="J59" s="47">
        <f t="shared" si="72"/>
        <v>25000</v>
      </c>
      <c r="K59" s="47">
        <f t="shared" si="72"/>
        <v>0</v>
      </c>
      <c r="L59" s="47">
        <f t="shared" si="72"/>
        <v>0</v>
      </c>
      <c r="M59" s="47">
        <f t="shared" si="72"/>
        <v>0</v>
      </c>
      <c r="N59" s="64">
        <f t="shared" si="72"/>
        <v>0</v>
      </c>
      <c r="O59" s="47">
        <f t="shared" si="72"/>
        <v>25000</v>
      </c>
      <c r="P59" s="47">
        <f t="shared" si="72"/>
        <v>0</v>
      </c>
      <c r="Q59" s="47">
        <f t="shared" si="72"/>
        <v>0</v>
      </c>
      <c r="R59" s="47">
        <f t="shared" si="72"/>
        <v>0</v>
      </c>
      <c r="S59" s="61" t="e">
        <f t="shared" si="29"/>
        <v>#DIV/0!</v>
      </c>
    </row>
    <row r="60" spans="1:19" s="18" customFormat="1" ht="31.5" x14ac:dyDescent="0.25">
      <c r="A60" s="19">
        <v>3721</v>
      </c>
      <c r="B60" s="20" t="s">
        <v>59</v>
      </c>
      <c r="C60" s="42">
        <v>0</v>
      </c>
      <c r="D60" s="66">
        <v>0</v>
      </c>
      <c r="E60" s="33">
        <v>25000</v>
      </c>
      <c r="F60" s="33">
        <v>0</v>
      </c>
      <c r="G60" s="33">
        <v>0</v>
      </c>
      <c r="H60" s="33">
        <v>0</v>
      </c>
      <c r="I60" s="66">
        <v>0</v>
      </c>
      <c r="J60" s="33">
        <v>25000</v>
      </c>
      <c r="K60" s="33">
        <v>0</v>
      </c>
      <c r="L60" s="33">
        <v>0</v>
      </c>
      <c r="M60" s="33">
        <v>0</v>
      </c>
      <c r="N60" s="66">
        <v>0</v>
      </c>
      <c r="O60" s="33">
        <v>25000</v>
      </c>
      <c r="P60" s="33">
        <v>0</v>
      </c>
      <c r="Q60" s="33">
        <v>0</v>
      </c>
      <c r="R60" s="33">
        <v>0</v>
      </c>
      <c r="S60" s="61" t="e">
        <f t="shared" si="29"/>
        <v>#DIV/0!</v>
      </c>
    </row>
    <row r="61" spans="1:19" x14ac:dyDescent="0.25">
      <c r="A61" s="23">
        <v>38</v>
      </c>
      <c r="B61" s="24" t="s">
        <v>54</v>
      </c>
      <c r="C61" s="63">
        <f t="shared" ref="C61:E61" si="73">C62+C64</f>
        <v>0</v>
      </c>
      <c r="D61" s="63">
        <f t="shared" si="73"/>
        <v>0</v>
      </c>
      <c r="E61" s="57">
        <f t="shared" si="73"/>
        <v>0</v>
      </c>
      <c r="F61" s="57">
        <f t="shared" ref="F61:G61" si="74">F62+F64</f>
        <v>0</v>
      </c>
      <c r="G61" s="57">
        <f t="shared" si="74"/>
        <v>0</v>
      </c>
      <c r="H61" s="57">
        <f t="shared" ref="H61" si="75">H62+H64</f>
        <v>0</v>
      </c>
      <c r="I61" s="63">
        <f t="shared" ref="I61:M61" si="76">I62+I64</f>
        <v>0</v>
      </c>
      <c r="J61" s="57">
        <f t="shared" si="76"/>
        <v>0</v>
      </c>
      <c r="K61" s="57">
        <f>K62+K64</f>
        <v>0</v>
      </c>
      <c r="L61" s="57">
        <f>L62+L64</f>
        <v>0</v>
      </c>
      <c r="M61" s="57">
        <f t="shared" si="76"/>
        <v>0</v>
      </c>
      <c r="N61" s="63">
        <f t="shared" ref="N61:R61" si="77">N62+N64</f>
        <v>0</v>
      </c>
      <c r="O61" s="57">
        <f t="shared" si="77"/>
        <v>0</v>
      </c>
      <c r="P61" s="57">
        <f t="shared" ref="P61:Q61" si="78">P62+P64</f>
        <v>0</v>
      </c>
      <c r="Q61" s="57">
        <f t="shared" si="78"/>
        <v>0</v>
      </c>
      <c r="R61" s="57">
        <f t="shared" si="77"/>
        <v>0</v>
      </c>
      <c r="S61" s="60" t="e">
        <f t="shared" si="29"/>
        <v>#DIV/0!</v>
      </c>
    </row>
    <row r="62" spans="1:19" s="18" customFormat="1" ht="19.5" x14ac:dyDescent="0.25">
      <c r="A62" s="21">
        <v>381</v>
      </c>
      <c r="B62" s="22" t="s">
        <v>45</v>
      </c>
      <c r="C62" s="41">
        <f t="shared" ref="C62:R62" si="79">C63</f>
        <v>0</v>
      </c>
      <c r="D62" s="64">
        <f t="shared" si="79"/>
        <v>0</v>
      </c>
      <c r="E62" s="47">
        <f t="shared" si="79"/>
        <v>0</v>
      </c>
      <c r="F62" s="47">
        <f t="shared" si="79"/>
        <v>0</v>
      </c>
      <c r="G62" s="47">
        <f t="shared" si="79"/>
        <v>0</v>
      </c>
      <c r="H62" s="47">
        <f t="shared" si="79"/>
        <v>0</v>
      </c>
      <c r="I62" s="64">
        <f t="shared" si="79"/>
        <v>0</v>
      </c>
      <c r="J62" s="47">
        <f t="shared" si="79"/>
        <v>0</v>
      </c>
      <c r="K62" s="47">
        <f>K63</f>
        <v>0</v>
      </c>
      <c r="L62" s="47">
        <f>L63</f>
        <v>0</v>
      </c>
      <c r="M62" s="47">
        <f t="shared" si="79"/>
        <v>0</v>
      </c>
      <c r="N62" s="64">
        <f t="shared" si="79"/>
        <v>0</v>
      </c>
      <c r="O62" s="47">
        <f t="shared" si="79"/>
        <v>0</v>
      </c>
      <c r="P62" s="47">
        <f t="shared" si="79"/>
        <v>0</v>
      </c>
      <c r="Q62" s="47">
        <f t="shared" si="79"/>
        <v>0</v>
      </c>
      <c r="R62" s="47">
        <f t="shared" si="79"/>
        <v>0</v>
      </c>
      <c r="S62" s="61" t="e">
        <f t="shared" si="29"/>
        <v>#DIV/0!</v>
      </c>
    </row>
    <row r="63" spans="1:19" s="18" customFormat="1" x14ac:dyDescent="0.25">
      <c r="A63" s="19">
        <v>3811</v>
      </c>
      <c r="B63" s="20" t="s">
        <v>55</v>
      </c>
      <c r="C63" s="42">
        <v>0</v>
      </c>
      <c r="D63" s="66">
        <v>0</v>
      </c>
      <c r="E63" s="33">
        <v>0</v>
      </c>
      <c r="F63" s="33">
        <v>0</v>
      </c>
      <c r="G63" s="33">
        <v>0</v>
      </c>
      <c r="H63" s="33">
        <v>0</v>
      </c>
      <c r="I63" s="66">
        <v>0</v>
      </c>
      <c r="J63" s="33">
        <v>0</v>
      </c>
      <c r="K63" s="33">
        <v>0</v>
      </c>
      <c r="L63" s="33">
        <v>0</v>
      </c>
      <c r="M63" s="33">
        <v>0</v>
      </c>
      <c r="N63" s="66">
        <v>0</v>
      </c>
      <c r="O63" s="33">
        <v>0</v>
      </c>
      <c r="P63" s="33">
        <v>0</v>
      </c>
      <c r="Q63" s="33">
        <v>0</v>
      </c>
      <c r="R63" s="33">
        <v>0</v>
      </c>
      <c r="S63" s="61" t="e">
        <f t="shared" si="29"/>
        <v>#DIV/0!</v>
      </c>
    </row>
    <row r="64" spans="1:19" s="18" customFormat="1" ht="19.5" x14ac:dyDescent="0.25">
      <c r="A64" s="21">
        <v>383</v>
      </c>
      <c r="B64" s="22" t="s">
        <v>56</v>
      </c>
      <c r="C64" s="41">
        <f t="shared" ref="C64:R64" si="80">C65</f>
        <v>0</v>
      </c>
      <c r="D64" s="64">
        <f t="shared" si="80"/>
        <v>0</v>
      </c>
      <c r="E64" s="47">
        <f t="shared" si="80"/>
        <v>0</v>
      </c>
      <c r="F64" s="47">
        <f t="shared" si="80"/>
        <v>0</v>
      </c>
      <c r="G64" s="47">
        <f t="shared" si="80"/>
        <v>0</v>
      </c>
      <c r="H64" s="47">
        <f t="shared" si="80"/>
        <v>0</v>
      </c>
      <c r="I64" s="64">
        <f t="shared" si="80"/>
        <v>0</v>
      </c>
      <c r="J64" s="47">
        <f t="shared" si="80"/>
        <v>0</v>
      </c>
      <c r="K64" s="47">
        <f t="shared" si="80"/>
        <v>0</v>
      </c>
      <c r="L64" s="47">
        <f t="shared" si="80"/>
        <v>0</v>
      </c>
      <c r="M64" s="47">
        <f t="shared" si="80"/>
        <v>0</v>
      </c>
      <c r="N64" s="64">
        <f t="shared" si="80"/>
        <v>0</v>
      </c>
      <c r="O64" s="47">
        <f t="shared" si="80"/>
        <v>0</v>
      </c>
      <c r="P64" s="47">
        <f t="shared" si="80"/>
        <v>0</v>
      </c>
      <c r="Q64" s="47">
        <f t="shared" si="80"/>
        <v>0</v>
      </c>
      <c r="R64" s="47">
        <f t="shared" si="80"/>
        <v>0</v>
      </c>
      <c r="S64" s="61" t="e">
        <f t="shared" si="29"/>
        <v>#DIV/0!</v>
      </c>
    </row>
    <row r="65" spans="1:19" s="18" customFormat="1" ht="31.5" x14ac:dyDescent="0.25">
      <c r="A65" s="19">
        <v>3831</v>
      </c>
      <c r="B65" s="20" t="s">
        <v>57</v>
      </c>
      <c r="C65" s="42">
        <v>0</v>
      </c>
      <c r="D65" s="66">
        <v>0</v>
      </c>
      <c r="E65" s="33">
        <v>0</v>
      </c>
      <c r="F65" s="33">
        <v>0</v>
      </c>
      <c r="G65" s="33">
        <v>0</v>
      </c>
      <c r="H65" s="33">
        <v>0</v>
      </c>
      <c r="I65" s="66">
        <v>0</v>
      </c>
      <c r="J65" s="33">
        <v>0</v>
      </c>
      <c r="K65" s="33">
        <v>0</v>
      </c>
      <c r="L65" s="33">
        <v>0</v>
      </c>
      <c r="M65" s="33">
        <v>0</v>
      </c>
      <c r="N65" s="66">
        <v>0</v>
      </c>
      <c r="O65" s="33">
        <v>0</v>
      </c>
      <c r="P65" s="33">
        <v>0</v>
      </c>
      <c r="Q65" s="33">
        <v>0</v>
      </c>
      <c r="R65" s="33">
        <v>0</v>
      </c>
      <c r="S65" s="61" t="e">
        <f t="shared" si="29"/>
        <v>#DIV/0!</v>
      </c>
    </row>
    <row r="66" spans="1:19" ht="31.5" x14ac:dyDescent="0.25">
      <c r="A66" s="25">
        <v>4</v>
      </c>
      <c r="B66" s="26" t="s">
        <v>37</v>
      </c>
      <c r="C66" s="39">
        <f t="shared" ref="C66:E66" si="81">C67+C70+C82</f>
        <v>107000</v>
      </c>
      <c r="D66" s="62">
        <f t="shared" si="81"/>
        <v>132500</v>
      </c>
      <c r="E66" s="57">
        <f t="shared" si="81"/>
        <v>35000</v>
      </c>
      <c r="F66" s="57">
        <f t="shared" ref="F66:G66" si="82">F67+F70+F82</f>
        <v>10000</v>
      </c>
      <c r="G66" s="57">
        <f t="shared" si="82"/>
        <v>0</v>
      </c>
      <c r="H66" s="57">
        <f t="shared" ref="H66" si="83">H67+H70+H82</f>
        <v>5000</v>
      </c>
      <c r="I66" s="62">
        <f t="shared" ref="I66:M66" si="84">I67+I70+I82</f>
        <v>147000</v>
      </c>
      <c r="J66" s="57">
        <f t="shared" si="84"/>
        <v>35000</v>
      </c>
      <c r="K66" s="57">
        <f t="shared" ref="K66:L66" si="85">K67+K70+K82</f>
        <v>10000</v>
      </c>
      <c r="L66" s="57">
        <f t="shared" si="85"/>
        <v>0</v>
      </c>
      <c r="M66" s="57">
        <f t="shared" si="84"/>
        <v>5000</v>
      </c>
      <c r="N66" s="62">
        <f t="shared" ref="N66:R66" si="86">N67+N70+N82</f>
        <v>152000</v>
      </c>
      <c r="O66" s="57">
        <f t="shared" si="86"/>
        <v>35000</v>
      </c>
      <c r="P66" s="57">
        <f t="shared" ref="P66:Q66" si="87">P67+P70+P82</f>
        <v>10000</v>
      </c>
      <c r="Q66" s="57">
        <f t="shared" si="87"/>
        <v>0</v>
      </c>
      <c r="R66" s="57">
        <f t="shared" si="86"/>
        <v>5000</v>
      </c>
      <c r="S66" s="59">
        <f>D66/C66</f>
        <v>1.2383177570093458</v>
      </c>
    </row>
    <row r="67" spans="1:19" ht="31.5" x14ac:dyDescent="0.25">
      <c r="A67" s="23">
        <v>41</v>
      </c>
      <c r="B67" s="24" t="s">
        <v>38</v>
      </c>
      <c r="C67" s="40">
        <f t="shared" ref="C67:R68" si="88">C68</f>
        <v>35000</v>
      </c>
      <c r="D67" s="63">
        <f t="shared" si="88"/>
        <v>10000</v>
      </c>
      <c r="E67" s="57">
        <f t="shared" si="88"/>
        <v>0</v>
      </c>
      <c r="F67" s="57">
        <f t="shared" si="88"/>
        <v>0</v>
      </c>
      <c r="G67" s="57">
        <f t="shared" si="88"/>
        <v>0</v>
      </c>
      <c r="H67" s="57">
        <f t="shared" si="88"/>
        <v>0</v>
      </c>
      <c r="I67" s="63">
        <f t="shared" si="88"/>
        <v>10000</v>
      </c>
      <c r="J67" s="57">
        <f t="shared" si="88"/>
        <v>0</v>
      </c>
      <c r="K67" s="57">
        <f t="shared" si="88"/>
        <v>0</v>
      </c>
      <c r="L67" s="57">
        <f t="shared" si="88"/>
        <v>0</v>
      </c>
      <c r="M67" s="57">
        <f t="shared" si="88"/>
        <v>0</v>
      </c>
      <c r="N67" s="63">
        <f t="shared" si="88"/>
        <v>10000</v>
      </c>
      <c r="O67" s="57">
        <f t="shared" si="88"/>
        <v>0</v>
      </c>
      <c r="P67" s="57">
        <f t="shared" si="88"/>
        <v>0</v>
      </c>
      <c r="Q67" s="57">
        <f t="shared" si="88"/>
        <v>0</v>
      </c>
      <c r="R67" s="57">
        <f t="shared" si="88"/>
        <v>0</v>
      </c>
      <c r="S67" s="60">
        <f t="shared" si="29"/>
        <v>0.2857142857142857</v>
      </c>
    </row>
    <row r="68" spans="1:19" s="18" customFormat="1" ht="19.5" x14ac:dyDescent="0.25">
      <c r="A68" s="21">
        <v>412</v>
      </c>
      <c r="B68" s="22" t="s">
        <v>39</v>
      </c>
      <c r="C68" s="41">
        <f t="shared" si="88"/>
        <v>35000</v>
      </c>
      <c r="D68" s="64">
        <f t="shared" si="88"/>
        <v>10000</v>
      </c>
      <c r="E68" s="47">
        <f t="shared" si="88"/>
        <v>0</v>
      </c>
      <c r="F68" s="47">
        <f t="shared" si="88"/>
        <v>0</v>
      </c>
      <c r="G68" s="47">
        <f t="shared" si="88"/>
        <v>0</v>
      </c>
      <c r="H68" s="47">
        <f t="shared" si="88"/>
        <v>0</v>
      </c>
      <c r="I68" s="64">
        <f t="shared" si="88"/>
        <v>10000</v>
      </c>
      <c r="J68" s="47">
        <f t="shared" si="88"/>
        <v>0</v>
      </c>
      <c r="K68" s="47">
        <f t="shared" si="88"/>
        <v>0</v>
      </c>
      <c r="L68" s="47">
        <f t="shared" si="88"/>
        <v>0</v>
      </c>
      <c r="M68" s="47">
        <f t="shared" si="88"/>
        <v>0</v>
      </c>
      <c r="N68" s="64">
        <f t="shared" si="88"/>
        <v>10000</v>
      </c>
      <c r="O68" s="47">
        <f t="shared" si="88"/>
        <v>0</v>
      </c>
      <c r="P68" s="47">
        <f t="shared" si="88"/>
        <v>0</v>
      </c>
      <c r="Q68" s="47">
        <f t="shared" si="88"/>
        <v>0</v>
      </c>
      <c r="R68" s="47">
        <f t="shared" si="88"/>
        <v>0</v>
      </c>
      <c r="S68" s="61">
        <f t="shared" si="29"/>
        <v>0.2857142857142857</v>
      </c>
    </row>
    <row r="69" spans="1:19" s="18" customFormat="1" x14ac:dyDescent="0.25">
      <c r="A69" s="19">
        <v>4123</v>
      </c>
      <c r="B69" s="20" t="s">
        <v>40</v>
      </c>
      <c r="C69" s="42">
        <v>35000</v>
      </c>
      <c r="D69" s="66">
        <v>10000</v>
      </c>
      <c r="E69" s="33">
        <v>0</v>
      </c>
      <c r="F69" s="33">
        <v>0</v>
      </c>
      <c r="G69" s="33">
        <v>0</v>
      </c>
      <c r="H69" s="33">
        <v>0</v>
      </c>
      <c r="I69" s="66">
        <v>10000</v>
      </c>
      <c r="J69" s="33">
        <v>0</v>
      </c>
      <c r="K69" s="33">
        <v>0</v>
      </c>
      <c r="L69" s="33">
        <v>0</v>
      </c>
      <c r="M69" s="33">
        <v>0</v>
      </c>
      <c r="N69" s="66">
        <v>10000</v>
      </c>
      <c r="O69" s="33">
        <v>0</v>
      </c>
      <c r="P69" s="33">
        <v>0</v>
      </c>
      <c r="Q69" s="33">
        <v>0</v>
      </c>
      <c r="R69" s="33">
        <v>0</v>
      </c>
      <c r="S69" s="61">
        <f t="shared" si="29"/>
        <v>0.2857142857142857</v>
      </c>
    </row>
    <row r="70" spans="1:19" ht="31.5" x14ac:dyDescent="0.25">
      <c r="A70" s="23">
        <v>42</v>
      </c>
      <c r="B70" s="24" t="s">
        <v>41</v>
      </c>
      <c r="C70" s="40">
        <f t="shared" ref="C70:E70" si="89">C71+C78+C80</f>
        <v>72000</v>
      </c>
      <c r="D70" s="63">
        <f t="shared" si="89"/>
        <v>122500</v>
      </c>
      <c r="E70" s="57">
        <f t="shared" si="89"/>
        <v>35000</v>
      </c>
      <c r="F70" s="57">
        <f t="shared" ref="F70:G70" si="90">F71+F78+F80</f>
        <v>10000</v>
      </c>
      <c r="G70" s="57">
        <f t="shared" si="90"/>
        <v>0</v>
      </c>
      <c r="H70" s="57">
        <f t="shared" ref="H70" si="91">H71+H78+H80</f>
        <v>5000</v>
      </c>
      <c r="I70" s="63">
        <f t="shared" ref="I70:M70" si="92">I71+I78+I80</f>
        <v>137000</v>
      </c>
      <c r="J70" s="57">
        <f t="shared" si="92"/>
        <v>35000</v>
      </c>
      <c r="K70" s="57">
        <f t="shared" ref="K70:L70" si="93">K71+K78+K80</f>
        <v>10000</v>
      </c>
      <c r="L70" s="57">
        <f t="shared" si="93"/>
        <v>0</v>
      </c>
      <c r="M70" s="57">
        <f t="shared" si="92"/>
        <v>5000</v>
      </c>
      <c r="N70" s="63">
        <f t="shared" ref="N70:R70" si="94">N71+N78+N80</f>
        <v>142000</v>
      </c>
      <c r="O70" s="57">
        <f t="shared" si="94"/>
        <v>35000</v>
      </c>
      <c r="P70" s="57">
        <f t="shared" ref="P70:Q70" si="95">P71+P78+P80</f>
        <v>10000</v>
      </c>
      <c r="Q70" s="57">
        <f t="shared" si="95"/>
        <v>0</v>
      </c>
      <c r="R70" s="57">
        <f t="shared" si="94"/>
        <v>5000</v>
      </c>
      <c r="S70" s="60">
        <f t="shared" si="29"/>
        <v>1.7013888888888888</v>
      </c>
    </row>
    <row r="71" spans="1:19" s="18" customFormat="1" ht="19.5" x14ac:dyDescent="0.25">
      <c r="A71" s="21">
        <v>422</v>
      </c>
      <c r="B71" s="22" t="s">
        <v>42</v>
      </c>
      <c r="C71" s="41">
        <f t="shared" ref="C71:D71" si="96">SUM(C72:C77)</f>
        <v>52000</v>
      </c>
      <c r="D71" s="64">
        <f t="shared" si="96"/>
        <v>103000</v>
      </c>
      <c r="E71" s="47">
        <f t="shared" ref="E71" si="97">SUM(E72:E77)</f>
        <v>35000</v>
      </c>
      <c r="F71" s="47">
        <f t="shared" ref="F71:G71" si="98">SUM(F72:F77)</f>
        <v>10000</v>
      </c>
      <c r="G71" s="47">
        <f t="shared" si="98"/>
        <v>0</v>
      </c>
      <c r="H71" s="47">
        <f t="shared" ref="H71" si="99">SUM(H72:H77)</f>
        <v>5000</v>
      </c>
      <c r="I71" s="64">
        <f t="shared" ref="I71:M71" si="100">SUM(I72:I77)</f>
        <v>107000</v>
      </c>
      <c r="J71" s="47">
        <f t="shared" si="100"/>
        <v>35000</v>
      </c>
      <c r="K71" s="47">
        <f t="shared" ref="K71:L71" si="101">SUM(K72:K77)</f>
        <v>10000</v>
      </c>
      <c r="L71" s="47">
        <f t="shared" si="101"/>
        <v>0</v>
      </c>
      <c r="M71" s="47">
        <f t="shared" si="100"/>
        <v>5000</v>
      </c>
      <c r="N71" s="64">
        <f t="shared" ref="N71:R71" si="102">SUM(N72:N77)</f>
        <v>110000</v>
      </c>
      <c r="O71" s="47">
        <f t="shared" si="102"/>
        <v>35000</v>
      </c>
      <c r="P71" s="47">
        <f t="shared" ref="P71:Q71" si="103">SUM(P72:P77)</f>
        <v>10000</v>
      </c>
      <c r="Q71" s="47">
        <f t="shared" si="103"/>
        <v>0</v>
      </c>
      <c r="R71" s="47">
        <f t="shared" si="102"/>
        <v>5000</v>
      </c>
      <c r="S71" s="61">
        <f t="shared" si="29"/>
        <v>1.9807692307692308</v>
      </c>
    </row>
    <row r="72" spans="1:19" s="18" customFormat="1" x14ac:dyDescent="0.25">
      <c r="A72" s="19">
        <v>4221</v>
      </c>
      <c r="B72" s="20" t="s">
        <v>43</v>
      </c>
      <c r="C72" s="42">
        <v>52000</v>
      </c>
      <c r="D72" s="66">
        <v>83000</v>
      </c>
      <c r="E72" s="33">
        <v>25000</v>
      </c>
      <c r="F72" s="33">
        <v>10000</v>
      </c>
      <c r="G72" s="33">
        <v>0</v>
      </c>
      <c r="H72" s="33">
        <v>5000</v>
      </c>
      <c r="I72" s="66">
        <v>87000</v>
      </c>
      <c r="J72" s="33">
        <v>25000</v>
      </c>
      <c r="K72" s="33">
        <v>10000</v>
      </c>
      <c r="L72" s="33">
        <v>0</v>
      </c>
      <c r="M72" s="33">
        <v>5000</v>
      </c>
      <c r="N72" s="66">
        <v>90000</v>
      </c>
      <c r="O72" s="33">
        <v>25000</v>
      </c>
      <c r="P72" s="33">
        <v>10000</v>
      </c>
      <c r="Q72" s="33">
        <v>0</v>
      </c>
      <c r="R72" s="33">
        <v>5000</v>
      </c>
      <c r="S72" s="61">
        <f t="shared" si="29"/>
        <v>1.5961538461538463</v>
      </c>
    </row>
    <row r="73" spans="1:19" s="18" customFormat="1" x14ac:dyDescent="0.25">
      <c r="A73" s="19">
        <v>4222</v>
      </c>
      <c r="B73" s="20" t="s">
        <v>44</v>
      </c>
      <c r="C73" s="42">
        <v>0</v>
      </c>
      <c r="D73" s="66">
        <v>0</v>
      </c>
      <c r="E73" s="33">
        <v>0</v>
      </c>
      <c r="F73" s="33">
        <v>0</v>
      </c>
      <c r="G73" s="33">
        <v>0</v>
      </c>
      <c r="H73" s="33">
        <v>0</v>
      </c>
      <c r="I73" s="66">
        <v>0</v>
      </c>
      <c r="J73" s="33">
        <v>0</v>
      </c>
      <c r="K73" s="33">
        <v>0</v>
      </c>
      <c r="L73" s="33">
        <v>0</v>
      </c>
      <c r="M73" s="33">
        <v>0</v>
      </c>
      <c r="N73" s="66">
        <v>0</v>
      </c>
      <c r="O73" s="33">
        <v>0</v>
      </c>
      <c r="P73" s="33">
        <v>0</v>
      </c>
      <c r="Q73" s="33">
        <v>0</v>
      </c>
      <c r="R73" s="33">
        <v>0</v>
      </c>
      <c r="S73" s="61" t="e">
        <f t="shared" si="29"/>
        <v>#DIV/0!</v>
      </c>
    </row>
    <row r="74" spans="1:19" s="18" customFormat="1" x14ac:dyDescent="0.25">
      <c r="A74" s="19">
        <v>4223</v>
      </c>
      <c r="B74" s="20" t="s">
        <v>69</v>
      </c>
      <c r="C74" s="42">
        <v>0</v>
      </c>
      <c r="D74" s="66">
        <v>20000</v>
      </c>
      <c r="E74" s="33">
        <v>10000</v>
      </c>
      <c r="F74" s="33">
        <v>0</v>
      </c>
      <c r="G74" s="33">
        <v>0</v>
      </c>
      <c r="H74" s="33">
        <v>0</v>
      </c>
      <c r="I74" s="66">
        <v>20000</v>
      </c>
      <c r="J74" s="33">
        <v>10000</v>
      </c>
      <c r="K74" s="33">
        <v>0</v>
      </c>
      <c r="L74" s="33">
        <v>0</v>
      </c>
      <c r="M74" s="33">
        <v>0</v>
      </c>
      <c r="N74" s="66">
        <v>20000</v>
      </c>
      <c r="O74" s="33">
        <v>10000</v>
      </c>
      <c r="P74" s="33">
        <v>0</v>
      </c>
      <c r="Q74" s="33">
        <v>0</v>
      </c>
      <c r="R74" s="33">
        <v>0</v>
      </c>
      <c r="S74" s="61" t="e">
        <f t="shared" si="29"/>
        <v>#DIV/0!</v>
      </c>
    </row>
    <row r="75" spans="1:19" s="18" customFormat="1" x14ac:dyDescent="0.25">
      <c r="A75" s="19">
        <v>4224</v>
      </c>
      <c r="B75" s="20" t="s">
        <v>70</v>
      </c>
      <c r="C75" s="42">
        <v>0</v>
      </c>
      <c r="D75" s="66">
        <v>0</v>
      </c>
      <c r="E75" s="33">
        <v>0</v>
      </c>
      <c r="F75" s="33">
        <v>0</v>
      </c>
      <c r="G75" s="33">
        <v>0</v>
      </c>
      <c r="H75" s="33">
        <v>0</v>
      </c>
      <c r="I75" s="66">
        <v>0</v>
      </c>
      <c r="J75" s="33">
        <v>0</v>
      </c>
      <c r="K75" s="33">
        <v>0</v>
      </c>
      <c r="L75" s="33">
        <v>0</v>
      </c>
      <c r="M75" s="33">
        <v>0</v>
      </c>
      <c r="N75" s="66">
        <v>0</v>
      </c>
      <c r="O75" s="33">
        <v>0</v>
      </c>
      <c r="P75" s="33">
        <v>0</v>
      </c>
      <c r="Q75" s="33">
        <v>0</v>
      </c>
      <c r="R75" s="33">
        <v>0</v>
      </c>
      <c r="S75" s="61" t="e">
        <f t="shared" si="29"/>
        <v>#DIV/0!</v>
      </c>
    </row>
    <row r="76" spans="1:19" s="18" customFormat="1" x14ac:dyDescent="0.25">
      <c r="A76" s="19">
        <v>4225</v>
      </c>
      <c r="B76" s="20" t="s">
        <v>75</v>
      </c>
      <c r="C76" s="42">
        <v>0</v>
      </c>
      <c r="D76" s="66">
        <v>0</v>
      </c>
      <c r="E76" s="33">
        <v>0</v>
      </c>
      <c r="F76" s="33">
        <v>0</v>
      </c>
      <c r="G76" s="33">
        <v>0</v>
      </c>
      <c r="H76" s="33">
        <v>0</v>
      </c>
      <c r="I76" s="66">
        <v>0</v>
      </c>
      <c r="J76" s="33">
        <v>0</v>
      </c>
      <c r="K76" s="33">
        <v>0</v>
      </c>
      <c r="L76" s="33">
        <v>0</v>
      </c>
      <c r="M76" s="33">
        <v>0</v>
      </c>
      <c r="N76" s="66">
        <v>0</v>
      </c>
      <c r="O76" s="33">
        <v>0</v>
      </c>
      <c r="P76" s="33">
        <v>0</v>
      </c>
      <c r="Q76" s="33">
        <v>0</v>
      </c>
      <c r="R76" s="33">
        <v>0</v>
      </c>
      <c r="S76" s="61" t="e">
        <f t="shared" si="29"/>
        <v>#DIV/0!</v>
      </c>
    </row>
    <row r="77" spans="1:19" s="18" customFormat="1" ht="31.5" x14ac:dyDescent="0.25">
      <c r="A77" s="19">
        <v>4227</v>
      </c>
      <c r="B77" s="20" t="s">
        <v>46</v>
      </c>
      <c r="C77" s="42">
        <v>0</v>
      </c>
      <c r="D77" s="66">
        <v>0</v>
      </c>
      <c r="E77" s="33">
        <v>0</v>
      </c>
      <c r="F77" s="33">
        <v>0</v>
      </c>
      <c r="G77" s="33">
        <v>0</v>
      </c>
      <c r="H77" s="33">
        <v>0</v>
      </c>
      <c r="I77" s="66">
        <v>0</v>
      </c>
      <c r="J77" s="33">
        <v>0</v>
      </c>
      <c r="K77" s="33">
        <v>0</v>
      </c>
      <c r="L77" s="33">
        <v>0</v>
      </c>
      <c r="M77" s="33">
        <v>0</v>
      </c>
      <c r="N77" s="66">
        <v>0</v>
      </c>
      <c r="O77" s="33">
        <v>0</v>
      </c>
      <c r="P77" s="33">
        <v>0</v>
      </c>
      <c r="Q77" s="33">
        <v>0</v>
      </c>
      <c r="R77" s="33">
        <v>0</v>
      </c>
      <c r="S77" s="61" t="e">
        <f t="shared" si="29"/>
        <v>#DIV/0!</v>
      </c>
    </row>
    <row r="78" spans="1:19" s="27" customFormat="1" ht="19.5" x14ac:dyDescent="0.25">
      <c r="A78" s="21">
        <v>423</v>
      </c>
      <c r="B78" s="22" t="s">
        <v>47</v>
      </c>
      <c r="C78" s="41">
        <f t="shared" ref="C78:R78" si="104">C79</f>
        <v>0</v>
      </c>
      <c r="D78" s="64">
        <f t="shared" si="104"/>
        <v>0</v>
      </c>
      <c r="E78" s="47">
        <f t="shared" si="104"/>
        <v>0</v>
      </c>
      <c r="F78" s="47">
        <f t="shared" si="104"/>
        <v>0</v>
      </c>
      <c r="G78" s="47">
        <f t="shared" si="104"/>
        <v>0</v>
      </c>
      <c r="H78" s="47">
        <f t="shared" si="104"/>
        <v>0</v>
      </c>
      <c r="I78" s="64">
        <f t="shared" si="104"/>
        <v>0</v>
      </c>
      <c r="J78" s="47">
        <f t="shared" si="104"/>
        <v>0</v>
      </c>
      <c r="K78" s="47">
        <f t="shared" si="104"/>
        <v>0</v>
      </c>
      <c r="L78" s="47">
        <f t="shared" si="104"/>
        <v>0</v>
      </c>
      <c r="M78" s="47">
        <f t="shared" si="104"/>
        <v>0</v>
      </c>
      <c r="N78" s="64">
        <f t="shared" si="104"/>
        <v>0</v>
      </c>
      <c r="O78" s="47">
        <f t="shared" si="104"/>
        <v>0</v>
      </c>
      <c r="P78" s="47">
        <f t="shared" si="104"/>
        <v>0</v>
      </c>
      <c r="Q78" s="47">
        <f t="shared" si="104"/>
        <v>0</v>
      </c>
      <c r="R78" s="47">
        <f t="shared" si="104"/>
        <v>0</v>
      </c>
      <c r="S78" s="61" t="e">
        <f t="shared" si="29"/>
        <v>#DIV/0!</v>
      </c>
    </row>
    <row r="79" spans="1:19" s="18" customFormat="1" ht="31.5" x14ac:dyDescent="0.25">
      <c r="A79" s="19">
        <v>4231</v>
      </c>
      <c r="B79" s="20" t="s">
        <v>48</v>
      </c>
      <c r="C79" s="42">
        <v>0</v>
      </c>
      <c r="D79" s="66">
        <v>0</v>
      </c>
      <c r="E79" s="33">
        <v>0</v>
      </c>
      <c r="F79" s="33">
        <v>0</v>
      </c>
      <c r="G79" s="33">
        <v>0</v>
      </c>
      <c r="H79" s="33">
        <v>0</v>
      </c>
      <c r="I79" s="66">
        <v>0</v>
      </c>
      <c r="J79" s="33">
        <v>0</v>
      </c>
      <c r="K79" s="33">
        <v>0</v>
      </c>
      <c r="L79" s="33">
        <v>0</v>
      </c>
      <c r="M79" s="33">
        <v>0</v>
      </c>
      <c r="N79" s="66">
        <v>0</v>
      </c>
      <c r="O79" s="33">
        <v>0</v>
      </c>
      <c r="P79" s="33">
        <v>0</v>
      </c>
      <c r="Q79" s="33">
        <v>0</v>
      </c>
      <c r="R79" s="33">
        <v>0</v>
      </c>
      <c r="S79" s="61" t="e">
        <f t="shared" si="29"/>
        <v>#DIV/0!</v>
      </c>
    </row>
    <row r="80" spans="1:19" s="27" customFormat="1" ht="19.5" x14ac:dyDescent="0.25">
      <c r="A80" s="21">
        <v>426</v>
      </c>
      <c r="B80" s="22" t="s">
        <v>49</v>
      </c>
      <c r="C80" s="41">
        <f t="shared" ref="C80:R80" si="105">C81</f>
        <v>20000</v>
      </c>
      <c r="D80" s="64">
        <f t="shared" si="105"/>
        <v>19500</v>
      </c>
      <c r="E80" s="47">
        <f t="shared" si="105"/>
        <v>0</v>
      </c>
      <c r="F80" s="47">
        <f t="shared" si="105"/>
        <v>0</v>
      </c>
      <c r="G80" s="47">
        <f t="shared" si="105"/>
        <v>0</v>
      </c>
      <c r="H80" s="47">
        <f t="shared" si="105"/>
        <v>0</v>
      </c>
      <c r="I80" s="64">
        <f t="shared" si="105"/>
        <v>30000</v>
      </c>
      <c r="J80" s="47">
        <f t="shared" si="105"/>
        <v>0</v>
      </c>
      <c r="K80" s="47">
        <f t="shared" si="105"/>
        <v>0</v>
      </c>
      <c r="L80" s="47">
        <f t="shared" si="105"/>
        <v>0</v>
      </c>
      <c r="M80" s="47">
        <f t="shared" si="105"/>
        <v>0</v>
      </c>
      <c r="N80" s="64">
        <f t="shared" si="105"/>
        <v>32000</v>
      </c>
      <c r="O80" s="47">
        <f t="shared" si="105"/>
        <v>0</v>
      </c>
      <c r="P80" s="47">
        <f t="shared" si="105"/>
        <v>0</v>
      </c>
      <c r="Q80" s="47">
        <f t="shared" si="105"/>
        <v>0</v>
      </c>
      <c r="R80" s="47">
        <f t="shared" si="105"/>
        <v>0</v>
      </c>
      <c r="S80" s="61">
        <f t="shared" si="29"/>
        <v>0.97499999999999998</v>
      </c>
    </row>
    <row r="81" spans="1:19" s="18" customFormat="1" x14ac:dyDescent="0.25">
      <c r="A81" s="19">
        <v>4262</v>
      </c>
      <c r="B81" s="20" t="s">
        <v>50</v>
      </c>
      <c r="C81" s="42">
        <v>20000</v>
      </c>
      <c r="D81" s="66">
        <v>19500</v>
      </c>
      <c r="E81" s="33">
        <v>0</v>
      </c>
      <c r="F81" s="33">
        <v>0</v>
      </c>
      <c r="G81" s="33">
        <v>0</v>
      </c>
      <c r="H81" s="33">
        <v>0</v>
      </c>
      <c r="I81" s="66">
        <v>30000</v>
      </c>
      <c r="J81" s="33">
        <v>0</v>
      </c>
      <c r="K81" s="33">
        <v>0</v>
      </c>
      <c r="L81" s="33">
        <v>0</v>
      </c>
      <c r="M81" s="33">
        <v>0</v>
      </c>
      <c r="N81" s="66">
        <v>32000</v>
      </c>
      <c r="O81" s="33">
        <v>0</v>
      </c>
      <c r="P81" s="33">
        <v>0</v>
      </c>
      <c r="Q81" s="33">
        <v>0</v>
      </c>
      <c r="R81" s="33">
        <v>0</v>
      </c>
      <c r="S81" s="61">
        <f t="shared" si="29"/>
        <v>0.97499999999999998</v>
      </c>
    </row>
    <row r="82" spans="1:19" s="12" customFormat="1" ht="31.5" x14ac:dyDescent="0.25">
      <c r="A82" s="23">
        <v>45</v>
      </c>
      <c r="B82" s="24" t="s">
        <v>51</v>
      </c>
      <c r="C82" s="40">
        <f t="shared" ref="C82:R83" si="106">C83</f>
        <v>0</v>
      </c>
      <c r="D82" s="63">
        <f t="shared" si="106"/>
        <v>0</v>
      </c>
      <c r="E82" s="57">
        <f t="shared" si="106"/>
        <v>0</v>
      </c>
      <c r="F82" s="57">
        <f t="shared" si="106"/>
        <v>0</v>
      </c>
      <c r="G82" s="57">
        <f t="shared" si="106"/>
        <v>0</v>
      </c>
      <c r="H82" s="57">
        <f t="shared" si="106"/>
        <v>0</v>
      </c>
      <c r="I82" s="63">
        <f t="shared" si="106"/>
        <v>0</v>
      </c>
      <c r="J82" s="57">
        <f t="shared" si="106"/>
        <v>0</v>
      </c>
      <c r="K82" s="57">
        <f t="shared" si="106"/>
        <v>0</v>
      </c>
      <c r="L82" s="57">
        <f t="shared" si="106"/>
        <v>0</v>
      </c>
      <c r="M82" s="57">
        <f t="shared" si="106"/>
        <v>0</v>
      </c>
      <c r="N82" s="63">
        <f t="shared" si="106"/>
        <v>0</v>
      </c>
      <c r="O82" s="57">
        <f t="shared" si="106"/>
        <v>0</v>
      </c>
      <c r="P82" s="57">
        <f t="shared" si="106"/>
        <v>0</v>
      </c>
      <c r="Q82" s="57">
        <f t="shared" si="106"/>
        <v>0</v>
      </c>
      <c r="R82" s="57">
        <f t="shared" si="106"/>
        <v>0</v>
      </c>
      <c r="S82" s="60" t="e">
        <f t="shared" si="29"/>
        <v>#DIV/0!</v>
      </c>
    </row>
    <row r="83" spans="1:19" s="27" customFormat="1" ht="19.5" x14ac:dyDescent="0.25">
      <c r="A83" s="21">
        <v>451</v>
      </c>
      <c r="B83" s="22" t="s">
        <v>52</v>
      </c>
      <c r="C83" s="41">
        <f t="shared" si="106"/>
        <v>0</v>
      </c>
      <c r="D83" s="64">
        <f t="shared" si="106"/>
        <v>0</v>
      </c>
      <c r="E83" s="47">
        <f t="shared" si="106"/>
        <v>0</v>
      </c>
      <c r="F83" s="47">
        <f t="shared" si="106"/>
        <v>0</v>
      </c>
      <c r="G83" s="47">
        <f t="shared" si="106"/>
        <v>0</v>
      </c>
      <c r="H83" s="47">
        <f t="shared" si="106"/>
        <v>0</v>
      </c>
      <c r="I83" s="64">
        <f t="shared" si="106"/>
        <v>0</v>
      </c>
      <c r="J83" s="47">
        <f t="shared" si="106"/>
        <v>0</v>
      </c>
      <c r="K83" s="47">
        <f t="shared" si="106"/>
        <v>0</v>
      </c>
      <c r="L83" s="47">
        <f t="shared" si="106"/>
        <v>0</v>
      </c>
      <c r="M83" s="47">
        <f t="shared" si="106"/>
        <v>0</v>
      </c>
      <c r="N83" s="64">
        <f t="shared" si="106"/>
        <v>0</v>
      </c>
      <c r="O83" s="47">
        <f t="shared" si="106"/>
        <v>0</v>
      </c>
      <c r="P83" s="47">
        <f t="shared" si="106"/>
        <v>0</v>
      </c>
      <c r="Q83" s="47">
        <f t="shared" si="106"/>
        <v>0</v>
      </c>
      <c r="R83" s="47">
        <f t="shared" si="106"/>
        <v>0</v>
      </c>
      <c r="S83" s="61" t="e">
        <f t="shared" ref="S83:S85" si="107">D83/C83</f>
        <v>#DIV/0!</v>
      </c>
    </row>
    <row r="84" spans="1:19" s="18" customFormat="1" ht="18.75" customHeight="1" thickBot="1" x14ac:dyDescent="0.3">
      <c r="A84" s="19">
        <v>4511</v>
      </c>
      <c r="B84" s="20" t="s">
        <v>52</v>
      </c>
      <c r="C84" s="43">
        <v>0</v>
      </c>
      <c r="D84" s="67">
        <v>0</v>
      </c>
      <c r="E84" s="58">
        <v>0</v>
      </c>
      <c r="F84" s="58">
        <v>0</v>
      </c>
      <c r="G84" s="58">
        <v>0</v>
      </c>
      <c r="H84" s="58">
        <v>0</v>
      </c>
      <c r="I84" s="67">
        <v>0</v>
      </c>
      <c r="J84" s="58">
        <v>0</v>
      </c>
      <c r="K84" s="58">
        <v>0</v>
      </c>
      <c r="L84" s="58">
        <v>0</v>
      </c>
      <c r="M84" s="58">
        <v>0</v>
      </c>
      <c r="N84" s="67">
        <v>0</v>
      </c>
      <c r="O84" s="58">
        <v>0</v>
      </c>
      <c r="P84" s="58">
        <v>0</v>
      </c>
      <c r="Q84" s="58">
        <v>0</v>
      </c>
      <c r="R84" s="58">
        <v>0</v>
      </c>
      <c r="S84" s="61" t="e">
        <f t="shared" si="107"/>
        <v>#DIV/0!</v>
      </c>
    </row>
    <row r="85" spans="1:19" ht="19.5" thickBot="1" x14ac:dyDescent="0.3">
      <c r="A85" s="15"/>
      <c r="B85" s="55" t="s">
        <v>71</v>
      </c>
      <c r="C85" s="56">
        <f t="shared" ref="C85:E85" si="108">C10+C66</f>
        <v>3667000</v>
      </c>
      <c r="D85" s="65">
        <f t="shared" si="108"/>
        <v>6496000</v>
      </c>
      <c r="E85" s="68">
        <f t="shared" si="108"/>
        <v>1450325</v>
      </c>
      <c r="F85" s="68">
        <f t="shared" ref="F85:G85" si="109">F10+F66</f>
        <v>10000</v>
      </c>
      <c r="G85" s="68">
        <f t="shared" si="109"/>
        <v>30000</v>
      </c>
      <c r="H85" s="68">
        <f t="shared" ref="H85" si="110">H10+H66</f>
        <v>5000</v>
      </c>
      <c r="I85" s="65">
        <f t="shared" ref="I85:M85" si="111">I10+I66</f>
        <v>7351050</v>
      </c>
      <c r="J85" s="68">
        <f t="shared" si="111"/>
        <v>1450325</v>
      </c>
      <c r="K85" s="68">
        <f t="shared" ref="K85:L85" si="112">K10+K66</f>
        <v>10000</v>
      </c>
      <c r="L85" s="68">
        <f t="shared" si="112"/>
        <v>30000</v>
      </c>
      <c r="M85" s="68">
        <f t="shared" si="111"/>
        <v>5000</v>
      </c>
      <c r="N85" s="65">
        <f t="shared" ref="N85:R85" si="113">N10+N66</f>
        <v>8064750</v>
      </c>
      <c r="O85" s="68">
        <f t="shared" si="113"/>
        <v>1450325</v>
      </c>
      <c r="P85" s="68">
        <f t="shared" ref="P85:Q85" si="114">P10+P66</f>
        <v>10000</v>
      </c>
      <c r="Q85" s="68">
        <f t="shared" si="114"/>
        <v>30000</v>
      </c>
      <c r="R85" s="68">
        <f t="shared" si="113"/>
        <v>5000</v>
      </c>
      <c r="S85" s="59">
        <f t="shared" si="107"/>
        <v>1.7714753204254159</v>
      </c>
    </row>
    <row r="86" spans="1:19" ht="8.25" customHeight="1" x14ac:dyDescent="0.25">
      <c r="A86" s="10"/>
      <c r="B86" s="10"/>
      <c r="C86" s="36"/>
      <c r="D86" s="28"/>
      <c r="E86" s="4"/>
      <c r="G86" s="4"/>
      <c r="I86" s="3"/>
      <c r="J86" s="4"/>
      <c r="L86" s="4"/>
      <c r="O86" s="4"/>
    </row>
    <row r="87" spans="1:19" x14ac:dyDescent="0.25">
      <c r="A87" s="2"/>
      <c r="B87" s="53" t="s">
        <v>87</v>
      </c>
      <c r="D87" s="54">
        <f>D85</f>
        <v>6496000</v>
      </c>
    </row>
    <row r="88" spans="1:19" x14ac:dyDescent="0.25">
      <c r="A88" s="1"/>
      <c r="B88" s="53" t="s">
        <v>88</v>
      </c>
      <c r="D88" s="44">
        <f>E85</f>
        <v>1450325</v>
      </c>
    </row>
    <row r="89" spans="1:19" x14ac:dyDescent="0.25">
      <c r="A89" s="1"/>
      <c r="B89" s="34" t="s">
        <v>89</v>
      </c>
      <c r="D89" s="45">
        <f>F85</f>
        <v>10000</v>
      </c>
    </row>
    <row r="90" spans="1:19" x14ac:dyDescent="0.25">
      <c r="A90" s="1"/>
      <c r="B90" s="34" t="s">
        <v>90</v>
      </c>
      <c r="D90" s="45">
        <f>G85</f>
        <v>30000</v>
      </c>
    </row>
    <row r="91" spans="1:19" ht="19.5" thickBot="1" x14ac:dyDescent="0.3">
      <c r="A91" s="2"/>
      <c r="B91" s="34" t="s">
        <v>91</v>
      </c>
      <c r="D91" s="45">
        <f>H85</f>
        <v>5000</v>
      </c>
    </row>
    <row r="92" spans="1:19" ht="19.5" thickBot="1" x14ac:dyDescent="0.3">
      <c r="A92" s="1"/>
      <c r="B92" s="35" t="s">
        <v>92</v>
      </c>
      <c r="D92" s="46">
        <f>SUM(D87:D91)</f>
        <v>7991325</v>
      </c>
    </row>
    <row r="93" spans="1:19" ht="9" customHeight="1" x14ac:dyDescent="0.25">
      <c r="A93" s="2"/>
    </row>
    <row r="94" spans="1:19" ht="15.75" x14ac:dyDescent="0.25">
      <c r="A94" s="1"/>
      <c r="B94" s="48" t="s">
        <v>73</v>
      </c>
      <c r="C94" s="11"/>
      <c r="D94" s="12"/>
      <c r="E94" s="51"/>
      <c r="F94" s="11"/>
      <c r="G94" s="51"/>
      <c r="H94" s="11"/>
      <c r="I94" s="50" t="s">
        <v>96</v>
      </c>
      <c r="J94" s="51"/>
      <c r="K94" s="11"/>
      <c r="L94" s="51"/>
      <c r="M94" s="11"/>
      <c r="N94" s="12"/>
      <c r="O94" s="51"/>
      <c r="P94" s="11"/>
      <c r="Q94" s="11"/>
      <c r="R94" s="11"/>
    </row>
    <row r="95" spans="1:19" ht="20.25" customHeight="1" x14ac:dyDescent="0.25">
      <c r="A95" s="2"/>
      <c r="B95" s="79" t="s">
        <v>98</v>
      </c>
      <c r="C95" s="11"/>
      <c r="D95" s="12"/>
      <c r="E95" s="11"/>
      <c r="F95" s="11"/>
      <c r="G95" s="69"/>
      <c r="H95" s="11"/>
      <c r="I95" s="80" t="s">
        <v>97</v>
      </c>
      <c r="J95" s="80"/>
      <c r="K95" s="11"/>
      <c r="L95" s="69"/>
      <c r="M95" s="11"/>
      <c r="N95" s="12"/>
      <c r="O95" s="11"/>
      <c r="P95" s="11"/>
      <c r="Q95" s="11"/>
      <c r="R95" s="11"/>
    </row>
    <row r="96" spans="1:19" ht="15.75" x14ac:dyDescent="0.25">
      <c r="A96" s="1"/>
      <c r="C96" s="11"/>
      <c r="D96" s="12"/>
      <c r="E96" s="50"/>
      <c r="F96" s="11"/>
      <c r="G96" s="50"/>
      <c r="H96" s="11"/>
      <c r="I96" s="49"/>
      <c r="J96" s="50"/>
      <c r="K96" s="11"/>
      <c r="L96" s="50"/>
      <c r="M96" s="11"/>
      <c r="N96" s="12"/>
      <c r="O96" s="50"/>
      <c r="P96" s="11"/>
      <c r="Q96" s="11"/>
      <c r="R96" s="11"/>
    </row>
    <row r="97" spans="1:18" ht="15.75" x14ac:dyDescent="0.25">
      <c r="A97" s="2"/>
      <c r="C97" s="11"/>
      <c r="D97" s="12"/>
      <c r="E97" s="50"/>
      <c r="F97" s="11"/>
      <c r="G97" s="50"/>
      <c r="H97" s="11"/>
      <c r="I97" s="49"/>
      <c r="J97" s="50"/>
      <c r="K97" s="11"/>
      <c r="L97" s="50"/>
      <c r="M97" s="11"/>
      <c r="N97" s="12"/>
      <c r="O97" s="50"/>
      <c r="P97" s="11"/>
      <c r="Q97" s="11"/>
      <c r="R97" s="11"/>
    </row>
    <row r="98" spans="1:18" ht="15.75" x14ac:dyDescent="0.25">
      <c r="A98" s="2"/>
      <c r="B98" s="11" t="s">
        <v>94</v>
      </c>
      <c r="C98" s="11"/>
      <c r="D98" s="12"/>
      <c r="E98" s="50"/>
      <c r="F98" s="11"/>
      <c r="G98" s="50"/>
      <c r="H98" s="11"/>
      <c r="I98" s="49"/>
      <c r="J98" s="50"/>
      <c r="K98" s="11"/>
      <c r="L98" s="50"/>
      <c r="M98" s="11"/>
      <c r="N98" s="12"/>
      <c r="O98" s="50"/>
      <c r="P98" s="11"/>
      <c r="Q98" s="11"/>
      <c r="R98" s="11"/>
    </row>
    <row r="99" spans="1:18" ht="15.75" x14ac:dyDescent="0.25">
      <c r="A99" s="2"/>
      <c r="B99" s="11" t="s">
        <v>95</v>
      </c>
      <c r="C99" s="11"/>
      <c r="D99" s="12"/>
      <c r="E99" s="50"/>
      <c r="F99" s="11"/>
      <c r="G99" s="50"/>
      <c r="H99" s="11"/>
      <c r="I99" s="49"/>
      <c r="J99" s="50"/>
      <c r="K99" s="11"/>
      <c r="L99" s="50"/>
      <c r="M99" s="11"/>
      <c r="N99" s="12"/>
      <c r="O99" s="50"/>
      <c r="P99" s="11"/>
      <c r="Q99" s="11"/>
      <c r="R99" s="11"/>
    </row>
    <row r="100" spans="1:18" ht="15.75" x14ac:dyDescent="0.25">
      <c r="C100" s="11"/>
      <c r="D100" s="12"/>
      <c r="E100" s="50"/>
      <c r="F100" s="11"/>
      <c r="G100" s="50"/>
      <c r="H100" s="11"/>
      <c r="I100" s="49"/>
      <c r="J100" s="50"/>
      <c r="K100" s="11"/>
      <c r="L100" s="50"/>
      <c r="M100" s="11"/>
      <c r="N100" s="12"/>
      <c r="O100" s="50"/>
      <c r="P100" s="11"/>
      <c r="Q100" s="11"/>
      <c r="R100" s="11"/>
    </row>
  </sheetData>
  <mergeCells count="9">
    <mergeCell ref="I95:J95"/>
    <mergeCell ref="S7:S8"/>
    <mergeCell ref="A9:B9"/>
    <mergeCell ref="A4:D4"/>
    <mergeCell ref="D7:H7"/>
    <mergeCell ref="I7:M7"/>
    <mergeCell ref="N7:R7"/>
    <mergeCell ref="A7:B8"/>
    <mergeCell ref="C7:C8"/>
  </mergeCells>
  <conditionalFormatting sqref="A2:C2 A7 C7:D7 D8 A4 A100:D1048576 A1:D1 A3:D3 A5:D6 B96:D99 C94:D95 M95:N95 T8:XFD8 A9:D86 I1:I6 S1:XFD7 S9:XFD1048576 B93:D93 M87:N92 L93:N94 L9:N9 L96:N1048576 L1:N6 Q1:Q6 Q9 I9:I1048576 L13:N15 B87:B92 D87:D92 M10:N12 L17:N17 M16:N16 L19:N20 M18:N18 L23:N26 M21:N22 L28:N33 M27:N27 L35:N43 M34:N34 L45:N45 M44:N44 L47:N52 M46:N46 L55:N57 M53:N54 L63:N63 M58:N62 L65:N65 M64:N64 L69:N69 M66:N68 L72:N77 M70:N71 L79:N79 M78:N78 L81:N81 M80:N80 L84:N84 M82:N83 L86:N86 M85:N85 Q86:Q1048576 Q35:Q43 Q13:Q15 Q17 Q19:Q20 Q23:Q26 Q28:Q33 Q45 Q47:Q52 Q55:Q57 Q60 Q63 Q65 Q69 Q72:Q77 Q79 Q81 Q84">
    <cfRule type="containsErrors" dxfId="28" priority="62">
      <formula>ISERROR(A1)</formula>
    </cfRule>
  </conditionalFormatting>
  <conditionalFormatting sqref="I7">
    <cfRule type="containsErrors" dxfId="27" priority="61">
      <formula>ISERROR(I7)</formula>
    </cfRule>
  </conditionalFormatting>
  <conditionalFormatting sqref="N7">
    <cfRule type="containsErrors" dxfId="26" priority="60">
      <formula>ISERROR(N7)</formula>
    </cfRule>
  </conditionalFormatting>
  <conditionalFormatting sqref="M8">
    <cfRule type="containsErrors" dxfId="25" priority="41">
      <formula>ISERROR(M8)</formula>
    </cfRule>
  </conditionalFormatting>
  <conditionalFormatting sqref="B94:B95">
    <cfRule type="containsErrors" dxfId="24" priority="34">
      <formula>ISERROR(B94)</formula>
    </cfRule>
  </conditionalFormatting>
  <conditionalFormatting sqref="I8">
    <cfRule type="containsErrors" dxfId="23" priority="33">
      <formula>ISERROR(I8)</formula>
    </cfRule>
  </conditionalFormatting>
  <conditionalFormatting sqref="N8">
    <cfRule type="containsErrors" dxfId="22" priority="32">
      <formula>ISERROR(N8)</formula>
    </cfRule>
  </conditionalFormatting>
  <conditionalFormatting sqref="E9:E11 E1:E6 E96:E1048576 E13:E94">
    <cfRule type="containsErrors" dxfId="21" priority="29">
      <formula>ISERROR(E1)</formula>
    </cfRule>
  </conditionalFormatting>
  <conditionalFormatting sqref="L8">
    <cfRule type="containsErrors" dxfId="20" priority="20">
      <formula>ISERROR(L8)</formula>
    </cfRule>
  </conditionalFormatting>
  <conditionalFormatting sqref="R1:R6 R9:R1048576">
    <cfRule type="containsErrors" dxfId="19" priority="26">
      <formula>ISERROR(R1)</formula>
    </cfRule>
  </conditionalFormatting>
  <conditionalFormatting sqref="F8">
    <cfRule type="containsErrors" dxfId="18" priority="18">
      <formula>ISERROR(F8)</formula>
    </cfRule>
  </conditionalFormatting>
  <conditionalFormatting sqref="E8">
    <cfRule type="containsErrors" dxfId="17" priority="24">
      <formula>ISERROR(E8)</formula>
    </cfRule>
  </conditionalFormatting>
  <conditionalFormatting sqref="K9:K1048576 K1:K6 L10:L12 L16 L18 L21:L22 L27 L34 L44 L46 L53:L54 L58:L62 L64 L66:L68 L70:L71 L78 L80 L82:L83 L85">
    <cfRule type="containsErrors" dxfId="16" priority="22">
      <formula>ISERROR(K1)</formula>
    </cfRule>
  </conditionalFormatting>
  <conditionalFormatting sqref="K8">
    <cfRule type="containsErrors" dxfId="15" priority="21">
      <formula>ISERROR(K8)</formula>
    </cfRule>
  </conditionalFormatting>
  <conditionalFormatting sqref="F1:F6 F9:F1048576 G34:H34 G10:G12 G16 G18 G21:G22 G27 G44 G46 G53:G54 G58:G59 G61:G62 G64 G66:G68 G70:G71 G78 G80 G82:G83 G85">
    <cfRule type="containsErrors" dxfId="14" priority="19">
      <formula>ISERROR(F1)</formula>
    </cfRule>
  </conditionalFormatting>
  <conditionalFormatting sqref="H95 H87:H92 G93:H94 G9:H9 G96:H1048576 G1:H6 G35:H43 G13:H15 H10:H12 G17:H17 H16 G19:H20 H18 G23:H26 H21:H22 G28:H33 H27 G45:H45 H44 G47:H52 H46 G55:H57 H53:H54 G60:H60 H58:H59 G63:H63 H61:H62 G65:H65 H64 G69:H69 H66:H68 G72:H77 H70:H71 G79:H79 H78 G81:H81 H80 G84:H84 H82:H83 G86:H86 H85">
    <cfRule type="containsErrors" dxfId="13" priority="17">
      <formula>ISERROR(G1)</formula>
    </cfRule>
  </conditionalFormatting>
  <conditionalFormatting sqref="H8">
    <cfRule type="containsErrors" dxfId="12" priority="16">
      <formula>ISERROR(H8)</formula>
    </cfRule>
  </conditionalFormatting>
  <conditionalFormatting sqref="G8">
    <cfRule type="containsErrors" dxfId="11" priority="15">
      <formula>ISERROR(G8)</formula>
    </cfRule>
  </conditionalFormatting>
  <conditionalFormatting sqref="P8">
    <cfRule type="containsErrors" dxfId="10" priority="13">
      <formula>ISERROR(P8)</formula>
    </cfRule>
  </conditionalFormatting>
  <conditionalFormatting sqref="P1:P6 P9:P1048576 Q85 Q34 Q10:Q12 Q16 Q18 Q21:Q22 Q27 Q44 Q46 Q53:Q54 Q58:Q59 Q61:Q62 Q64 Q66:Q68 Q70:Q71 Q78 Q80 Q82:Q83">
    <cfRule type="containsErrors" dxfId="9" priority="14">
      <formula>ISERROR(P1)</formula>
    </cfRule>
  </conditionalFormatting>
  <conditionalFormatting sqref="R8">
    <cfRule type="containsErrors" dxfId="8" priority="12">
      <formula>ISERROR(R8)</formula>
    </cfRule>
  </conditionalFormatting>
  <conditionalFormatting sqref="Q8">
    <cfRule type="containsErrors" dxfId="7" priority="11">
      <formula>ISERROR(Q8)</formula>
    </cfRule>
  </conditionalFormatting>
  <conditionalFormatting sqref="E12">
    <cfRule type="containsErrors" dxfId="6" priority="10">
      <formula>ISERROR(E12)</formula>
    </cfRule>
  </conditionalFormatting>
  <conditionalFormatting sqref="J9:J11 J1:J6 J96:J1048576 J13:J94">
    <cfRule type="containsErrors" dxfId="5" priority="6">
      <formula>ISERROR(J1)</formula>
    </cfRule>
  </conditionalFormatting>
  <conditionalFormatting sqref="J8">
    <cfRule type="containsErrors" dxfId="4" priority="5">
      <formula>ISERROR(J8)</formula>
    </cfRule>
  </conditionalFormatting>
  <conditionalFormatting sqref="J12">
    <cfRule type="containsErrors" dxfId="3" priority="4">
      <formula>ISERROR(J12)</formula>
    </cfRule>
  </conditionalFormatting>
  <conditionalFormatting sqref="O9:O11 O1:O6 O96:O1048576 O13:O94">
    <cfRule type="containsErrors" dxfId="2" priority="3">
      <formula>ISERROR(O1)</formula>
    </cfRule>
  </conditionalFormatting>
  <conditionalFormatting sqref="O8">
    <cfRule type="containsErrors" dxfId="1" priority="2">
      <formula>ISERROR(O8)</formula>
    </cfRule>
  </conditionalFormatting>
  <conditionalFormatting sqref="O12">
    <cfRule type="containsErrors" dxfId="0" priority="1">
      <formula>ISERROR(O12)</formula>
    </cfRule>
  </conditionalFormatting>
  <printOptions horizontalCentered="1"/>
  <pageMargins left="0.39370078740157483" right="0.39370078740157483" top="0.59055118110236227" bottom="0.59055118110236227" header="0" footer="0"/>
  <pageSetup paperSize="9" scale="43" fitToHeight="0" orientation="landscape" r:id="rId1"/>
  <headerFooter>
    <oddHeader xml:space="preserve">&amp;R&amp;"Times New Roman,Uobičajeno"&amp;14Prilog 2 - obrazac plana korištenja sredstava naknade od strane centra </oddHeader>
    <oddFooter>Stranica &amp;P od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Branka</dc:creator>
  <cp:lastModifiedBy>CPR</cp:lastModifiedBy>
  <cp:lastPrinted>2020-12-17T09:17:04Z</cp:lastPrinted>
  <dcterms:created xsi:type="dcterms:W3CDTF">2016-04-29T09:22:55Z</dcterms:created>
  <dcterms:modified xsi:type="dcterms:W3CDTF">2020-12-17T09:18:04Z</dcterms:modified>
</cp:coreProperties>
</file>